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394" documentId="13_ncr:1_{E1BCA522-2B71-4709-8A44-2E8F982D5CB8}" xr6:coauthVersionLast="47" xr6:coauthVersionMax="47" xr10:uidLastSave="{5DD51B73-8DAD-4543-AF09-406483AB5E1B}"/>
  <bookViews>
    <workbookView xWindow="-120" yWindow="-120" windowWidth="25440" windowHeight="15390" tabRatio="366" xr2:uid="{00000000-000D-0000-FFFF-FFFF00000000}"/>
  </bookViews>
  <sheets>
    <sheet name="Tribunal" sheetId="5" r:id="rId1"/>
    <sheet name="Distrito" sheetId="6" state="hidden" r:id="rId2"/>
    <sheet name="Dep" sheetId="7" state="hidden" r:id="rId3"/>
    <sheet name="BD Entrada" sheetId="9" state="hidden" r:id="rId4"/>
    <sheet name="BD Salida" sheetId="8" state="hidden" r:id="rId5"/>
  </sheets>
  <definedNames>
    <definedName name="_xlnm._FilterDatabase" localSheetId="0" hidden="1">Tribunal!$A$11:$J$12</definedName>
    <definedName name="_xlnm.Print_Area" localSheetId="0">Tribunal!$A$1:$J$67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5" l="1"/>
  <c r="F19" i="5"/>
  <c r="S64" i="5"/>
  <c r="R64" i="5"/>
  <c r="Q64" i="5"/>
  <c r="P64" i="5"/>
  <c r="S63" i="5"/>
  <c r="R63" i="5"/>
  <c r="Q63" i="5"/>
  <c r="P63" i="5"/>
  <c r="S62" i="5"/>
  <c r="R62" i="5"/>
  <c r="Q62" i="5"/>
  <c r="P62" i="5"/>
  <c r="S61" i="5"/>
  <c r="R61" i="5"/>
  <c r="Q61" i="5"/>
  <c r="P61" i="5"/>
  <c r="S60" i="5"/>
  <c r="R60" i="5"/>
  <c r="Q60" i="5"/>
  <c r="P60" i="5"/>
  <c r="S59" i="5"/>
  <c r="R59" i="5"/>
  <c r="Q59" i="5"/>
  <c r="P59" i="5"/>
  <c r="S58" i="5"/>
  <c r="R58" i="5"/>
  <c r="Q58" i="5"/>
  <c r="P58" i="5"/>
  <c r="S57" i="5"/>
  <c r="R57" i="5"/>
  <c r="Q57" i="5"/>
  <c r="P57" i="5"/>
  <c r="S56" i="5"/>
  <c r="R56" i="5"/>
  <c r="Q56" i="5"/>
  <c r="P56" i="5"/>
  <c r="S55" i="5"/>
  <c r="R55" i="5"/>
  <c r="Q55" i="5"/>
  <c r="P55" i="5"/>
  <c r="S54" i="5"/>
  <c r="R54" i="5"/>
  <c r="Q54" i="5"/>
  <c r="P54" i="5"/>
  <c r="S53" i="5"/>
  <c r="R53" i="5"/>
  <c r="Q53" i="5"/>
  <c r="P53" i="5"/>
  <c r="S52" i="5"/>
  <c r="R52" i="5"/>
  <c r="Q52" i="5"/>
  <c r="P52" i="5"/>
  <c r="S51" i="5"/>
  <c r="R51" i="5"/>
  <c r="Q51" i="5"/>
  <c r="P51" i="5"/>
  <c r="S50" i="5"/>
  <c r="R50" i="5"/>
  <c r="Q50" i="5"/>
  <c r="P50" i="5"/>
  <c r="S49" i="5"/>
  <c r="R49" i="5"/>
  <c r="Q49" i="5"/>
  <c r="P49" i="5"/>
  <c r="S48" i="5"/>
  <c r="R48" i="5"/>
  <c r="Q48" i="5"/>
  <c r="P48" i="5"/>
  <c r="S47" i="5"/>
  <c r="R47" i="5"/>
  <c r="Q47" i="5"/>
  <c r="P47" i="5"/>
  <c r="S46" i="5"/>
  <c r="R46" i="5"/>
  <c r="Q46" i="5"/>
  <c r="P46" i="5"/>
  <c r="S45" i="5"/>
  <c r="R45" i="5"/>
  <c r="Q45" i="5"/>
  <c r="P45" i="5"/>
  <c r="S44" i="5"/>
  <c r="R44" i="5"/>
  <c r="Q44" i="5"/>
  <c r="P44" i="5"/>
  <c r="S43" i="5"/>
  <c r="R43" i="5"/>
  <c r="Q43" i="5"/>
  <c r="P43" i="5"/>
  <c r="S42" i="5"/>
  <c r="R42" i="5"/>
  <c r="Q42" i="5"/>
  <c r="P42" i="5"/>
  <c r="S41" i="5"/>
  <c r="R41" i="5"/>
  <c r="Q41" i="5"/>
  <c r="P41" i="5"/>
  <c r="S40" i="5"/>
  <c r="R40" i="5"/>
  <c r="Q40" i="5"/>
  <c r="P40" i="5"/>
  <c r="S39" i="5"/>
  <c r="R39" i="5"/>
  <c r="Q39" i="5"/>
  <c r="P39" i="5"/>
  <c r="S38" i="5"/>
  <c r="R38" i="5"/>
  <c r="Q38" i="5"/>
  <c r="P38" i="5"/>
  <c r="S37" i="5"/>
  <c r="R37" i="5"/>
  <c r="Q37" i="5"/>
  <c r="P37" i="5"/>
  <c r="S36" i="5"/>
  <c r="R36" i="5"/>
  <c r="Q36" i="5"/>
  <c r="P36" i="5"/>
  <c r="S35" i="5"/>
  <c r="R35" i="5"/>
  <c r="Q35" i="5"/>
  <c r="P35" i="5"/>
  <c r="S34" i="5"/>
  <c r="R34" i="5"/>
  <c r="Q34" i="5"/>
  <c r="P34" i="5"/>
  <c r="S33" i="5"/>
  <c r="R33" i="5"/>
  <c r="Q33" i="5"/>
  <c r="P33" i="5"/>
  <c r="S32" i="5"/>
  <c r="R32" i="5"/>
  <c r="Q32" i="5"/>
  <c r="P32" i="5"/>
  <c r="S31" i="5"/>
  <c r="R31" i="5"/>
  <c r="Q31" i="5"/>
  <c r="P31" i="5"/>
  <c r="S30" i="5"/>
  <c r="R30" i="5"/>
  <c r="Q30" i="5"/>
  <c r="P30" i="5"/>
  <c r="S29" i="5"/>
  <c r="R29" i="5"/>
  <c r="Q29" i="5"/>
  <c r="P29" i="5"/>
  <c r="S28" i="5"/>
  <c r="R28" i="5"/>
  <c r="Q28" i="5"/>
  <c r="P28" i="5"/>
  <c r="S27" i="5"/>
  <c r="R27" i="5"/>
  <c r="Q27" i="5"/>
  <c r="P27" i="5"/>
  <c r="S26" i="5"/>
  <c r="R26" i="5"/>
  <c r="Q26" i="5"/>
  <c r="P26" i="5"/>
  <c r="S25" i="5"/>
  <c r="R25" i="5"/>
  <c r="Q25" i="5"/>
  <c r="P25" i="5"/>
  <c r="S24" i="5"/>
  <c r="R24" i="5"/>
  <c r="Q24" i="5"/>
  <c r="P24" i="5"/>
  <c r="S23" i="5"/>
  <c r="R23" i="5"/>
  <c r="Q23" i="5"/>
  <c r="P23" i="5"/>
  <c r="S22" i="5"/>
  <c r="R22" i="5"/>
  <c r="Q22" i="5"/>
  <c r="P22" i="5"/>
  <c r="S21" i="5"/>
  <c r="R21" i="5"/>
  <c r="Q21" i="5"/>
  <c r="P21" i="5"/>
  <c r="S20" i="5"/>
  <c r="R20" i="5"/>
  <c r="Q20" i="5"/>
  <c r="P20" i="5"/>
  <c r="S19" i="5"/>
  <c r="R19" i="5"/>
  <c r="Q19" i="5"/>
  <c r="P19" i="5"/>
  <c r="S18" i="5"/>
  <c r="R18" i="5"/>
  <c r="Q18" i="5"/>
  <c r="P18" i="5"/>
  <c r="S17" i="5"/>
  <c r="R17" i="5"/>
  <c r="Q17" i="5"/>
  <c r="P17" i="5"/>
  <c r="S16" i="5"/>
  <c r="R16" i="5"/>
  <c r="Q16" i="5"/>
  <c r="P16" i="5"/>
  <c r="S15" i="5"/>
  <c r="R15" i="5"/>
  <c r="Q15" i="5"/>
  <c r="P15" i="5"/>
  <c r="S14" i="5"/>
  <c r="R14" i="5"/>
  <c r="Q14" i="5"/>
  <c r="P14" i="5"/>
  <c r="S13" i="5"/>
  <c r="R13" i="5"/>
  <c r="Q13" i="5"/>
  <c r="P13" i="5"/>
  <c r="H23" i="7" l="1"/>
  <c r="H22" i="7"/>
  <c r="H21" i="7"/>
  <c r="H20" i="7"/>
  <c r="H19" i="7"/>
  <c r="H18" i="7"/>
  <c r="H17" i="7"/>
  <c r="H16" i="7"/>
  <c r="H15" i="7"/>
  <c r="H14" i="7"/>
  <c r="H13" i="7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J51" i="5" l="1"/>
  <c r="F20" i="5" l="1"/>
  <c r="N1" i="9"/>
  <c r="M1" i="9"/>
  <c r="L1" i="9"/>
  <c r="K1" i="9"/>
  <c r="J1" i="9"/>
  <c r="I1" i="9"/>
  <c r="Y1" i="8" l="1"/>
  <c r="Z1" i="8"/>
  <c r="AL1" i="8" l="1"/>
  <c r="Q1" i="8"/>
  <c r="F1" i="8" l="1"/>
  <c r="G1" i="8"/>
  <c r="AM1" i="8"/>
  <c r="AO1" i="8"/>
  <c r="S1" i="8"/>
  <c r="T1" i="8"/>
  <c r="I46" i="6" l="1"/>
  <c r="D1" i="8"/>
  <c r="E1" i="8"/>
  <c r="H1" i="8"/>
  <c r="AH1" i="8"/>
  <c r="AG1" i="8"/>
  <c r="I1" i="8"/>
  <c r="AI1" i="8"/>
  <c r="AJ1" i="8"/>
  <c r="J1" i="8"/>
  <c r="K1" i="8"/>
  <c r="L1" i="8"/>
  <c r="M1" i="8"/>
  <c r="N1" i="8"/>
  <c r="O1" i="8"/>
  <c r="AK1" i="8"/>
  <c r="P1" i="8"/>
  <c r="R1" i="8"/>
  <c r="AN1" i="8"/>
  <c r="U1" i="8"/>
  <c r="V1" i="8"/>
  <c r="W1" i="8"/>
  <c r="X1" i="8"/>
  <c r="AA1" i="8"/>
  <c r="AB1" i="8"/>
  <c r="AC1" i="8"/>
  <c r="AD1" i="8"/>
  <c r="AE1" i="8"/>
  <c r="AP1" i="8"/>
  <c r="AF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D1" i="9"/>
  <c r="E1" i="9"/>
  <c r="F1" i="9"/>
  <c r="P1" i="9"/>
  <c r="G1" i="9"/>
  <c r="H1" i="9"/>
  <c r="O1" i="9"/>
  <c r="Q1" i="9"/>
  <c r="R1" i="9"/>
  <c r="S1" i="9"/>
  <c r="T1" i="9"/>
  <c r="U1" i="9"/>
  <c r="V1" i="9"/>
  <c r="W1" i="9"/>
  <c r="X1" i="9"/>
  <c r="Y1" i="9"/>
  <c r="I35" i="6" l="1"/>
  <c r="I34" i="6"/>
  <c r="I15" i="6"/>
  <c r="I45" i="6"/>
  <c r="I41" i="6"/>
  <c r="I32" i="6"/>
  <c r="I28" i="6"/>
  <c r="I24" i="6"/>
  <c r="I40" i="6"/>
  <c r="I31" i="6"/>
  <c r="I27" i="6"/>
  <c r="I23" i="6"/>
  <c r="I29" i="6"/>
  <c r="I25" i="6"/>
  <c r="I21" i="6"/>
  <c r="I17" i="6"/>
  <c r="I47" i="6"/>
  <c r="I43" i="6"/>
  <c r="I39" i="6"/>
  <c r="I36" i="6"/>
  <c r="I30" i="6"/>
  <c r="I26" i="6"/>
  <c r="I22" i="6"/>
  <c r="I18" i="6"/>
  <c r="I44" i="6"/>
  <c r="I19" i="6"/>
  <c r="I37" i="6"/>
  <c r="I33" i="6"/>
  <c r="I42" i="6"/>
  <c r="I20" i="6"/>
  <c r="BF1" i="8"/>
  <c r="BG1" i="8"/>
  <c r="BH1" i="8"/>
  <c r="BI1" i="8"/>
  <c r="BJ1" i="8"/>
  <c r="BK1" i="8"/>
  <c r="BL1" i="8"/>
  <c r="BM1" i="8"/>
  <c r="BN1" i="8"/>
  <c r="BO1" i="8"/>
  <c r="D65" i="5" l="1"/>
  <c r="I14" i="6"/>
  <c r="G65" i="5"/>
  <c r="I38" i="6"/>
  <c r="I16" i="6"/>
  <c r="I13" i="6"/>
  <c r="F26" i="6"/>
  <c r="F15" i="6"/>
  <c r="F21" i="6"/>
  <c r="F29" i="6"/>
  <c r="F31" i="6"/>
  <c r="F32" i="6"/>
  <c r="F34" i="6"/>
  <c r="F35" i="6"/>
  <c r="F45" i="6"/>
  <c r="F46" i="6"/>
  <c r="G15" i="6"/>
  <c r="G21" i="6"/>
  <c r="G26" i="6"/>
  <c r="G29" i="6"/>
  <c r="G30" i="6"/>
  <c r="G31" i="6"/>
  <c r="G32" i="6"/>
  <c r="G34" i="6"/>
  <c r="G35" i="6"/>
  <c r="G46" i="6"/>
  <c r="C1" i="8"/>
  <c r="B15" i="6"/>
  <c r="B21" i="6"/>
  <c r="B34" i="6"/>
  <c r="B35" i="6"/>
  <c r="C15" i="6"/>
  <c r="C21" i="6"/>
  <c r="C29" i="6"/>
  <c r="C34" i="6"/>
  <c r="C35" i="6"/>
  <c r="C46" i="6"/>
  <c r="F22" i="5"/>
  <c r="F23" i="5"/>
  <c r="D15" i="6"/>
  <c r="D21" i="6"/>
  <c r="D29" i="6"/>
  <c r="D34" i="6"/>
  <c r="D35" i="6"/>
  <c r="D46" i="6"/>
  <c r="Z1" i="9"/>
  <c r="AA1" i="9"/>
  <c r="AB1" i="9"/>
  <c r="AC1" i="9"/>
  <c r="AD1" i="9"/>
  <c r="AE1" i="9"/>
  <c r="C1" i="9"/>
  <c r="H24" i="7" l="1"/>
  <c r="H48" i="6"/>
  <c r="G45" i="6"/>
  <c r="J45" i="6" s="1"/>
  <c r="G14" i="7"/>
  <c r="G14" i="6"/>
  <c r="G33" i="6"/>
  <c r="B31" i="6"/>
  <c r="B45" i="6"/>
  <c r="D32" i="6"/>
  <c r="B32" i="6"/>
  <c r="B30" i="6"/>
  <c r="D45" i="6"/>
  <c r="D30" i="6"/>
  <c r="C31" i="6"/>
  <c r="C45" i="6"/>
  <c r="D31" i="6"/>
  <c r="C32" i="6"/>
  <c r="B26" i="6"/>
  <c r="C26" i="6"/>
  <c r="D26" i="6"/>
  <c r="C30" i="6"/>
  <c r="B17" i="6"/>
  <c r="C28" i="6"/>
  <c r="F28" i="6"/>
  <c r="I14" i="7"/>
  <c r="G43" i="6"/>
  <c r="F14" i="7"/>
  <c r="G47" i="6"/>
  <c r="G39" i="6"/>
  <c r="F43" i="6"/>
  <c r="J21" i="6"/>
  <c r="F22" i="6"/>
  <c r="G36" i="6"/>
  <c r="G22" i="6"/>
  <c r="F33" i="6"/>
  <c r="F16" i="7"/>
  <c r="I16" i="7"/>
  <c r="J32" i="6"/>
  <c r="J34" i="6"/>
  <c r="J35" i="6"/>
  <c r="F39" i="6"/>
  <c r="J26" i="6"/>
  <c r="J46" i="6"/>
  <c r="F36" i="6"/>
  <c r="F30" i="6"/>
  <c r="J30" i="6" s="1"/>
  <c r="F19" i="7"/>
  <c r="J29" i="6"/>
  <c r="J31" i="6"/>
  <c r="J15" i="6"/>
  <c r="G25" i="6"/>
  <c r="G17" i="6"/>
  <c r="F25" i="6"/>
  <c r="F17" i="6"/>
  <c r="F41" i="6"/>
  <c r="F20" i="6"/>
  <c r="G41" i="6"/>
  <c r="G20" i="6"/>
  <c r="G44" i="6"/>
  <c r="G40" i="6"/>
  <c r="G37" i="6"/>
  <c r="G27" i="6"/>
  <c r="G23" i="6"/>
  <c r="F44" i="6"/>
  <c r="F40" i="6"/>
  <c r="F37" i="6"/>
  <c r="F27" i="6"/>
  <c r="F23" i="6"/>
  <c r="D24" i="6"/>
  <c r="B28" i="6"/>
  <c r="D42" i="6"/>
  <c r="D28" i="6"/>
  <c r="D20" i="6"/>
  <c r="D25" i="6"/>
  <c r="D17" i="6"/>
  <c r="D41" i="6"/>
  <c r="C42" i="6"/>
  <c r="C17" i="6"/>
  <c r="C25" i="6"/>
  <c r="F28" i="5"/>
  <c r="D33" i="6"/>
  <c r="B25" i="6"/>
  <c r="E15" i="6"/>
  <c r="C33" i="6"/>
  <c r="B46" i="6"/>
  <c r="E46" i="6" s="1"/>
  <c r="B33" i="6"/>
  <c r="B29" i="6"/>
  <c r="E29" i="6" s="1"/>
  <c r="E21" i="6"/>
  <c r="E35" i="6"/>
  <c r="E34" i="6"/>
  <c r="C20" i="6"/>
  <c r="B41" i="6"/>
  <c r="B20" i="6"/>
  <c r="D44" i="6"/>
  <c r="D40" i="6"/>
  <c r="D37" i="6"/>
  <c r="D27" i="6"/>
  <c r="D23" i="6"/>
  <c r="F33" i="5"/>
  <c r="F29" i="5"/>
  <c r="D14" i="7"/>
  <c r="C44" i="6"/>
  <c r="C40" i="6"/>
  <c r="C37" i="6"/>
  <c r="C27" i="6"/>
  <c r="C23" i="6"/>
  <c r="C14" i="7"/>
  <c r="B44" i="6"/>
  <c r="B40" i="6"/>
  <c r="B37" i="6"/>
  <c r="B27" i="6"/>
  <c r="B23" i="6"/>
  <c r="B14" i="7"/>
  <c r="C41" i="6"/>
  <c r="D47" i="6"/>
  <c r="D43" i="6"/>
  <c r="D39" i="6"/>
  <c r="D36" i="6"/>
  <c r="D22" i="6"/>
  <c r="C47" i="6"/>
  <c r="C43" i="6"/>
  <c r="C39" i="6"/>
  <c r="C36" i="6"/>
  <c r="C22" i="6"/>
  <c r="B47" i="6"/>
  <c r="B43" i="6"/>
  <c r="B39" i="6"/>
  <c r="B36" i="6"/>
  <c r="B22" i="6"/>
  <c r="F14" i="5"/>
  <c r="F16" i="5"/>
  <c r="F17" i="5"/>
  <c r="F24" i="5"/>
  <c r="F25" i="5"/>
  <c r="F35" i="5"/>
  <c r="F43" i="5"/>
  <c r="F47" i="5"/>
  <c r="F49" i="5"/>
  <c r="F50" i="5"/>
  <c r="F51" i="5"/>
  <c r="F63" i="5"/>
  <c r="J14" i="5"/>
  <c r="J16" i="5"/>
  <c r="J17" i="5"/>
  <c r="J20" i="5"/>
  <c r="J22" i="5"/>
  <c r="J23" i="5"/>
  <c r="J24" i="5"/>
  <c r="J25" i="5"/>
  <c r="J35" i="5"/>
  <c r="J40" i="5"/>
  <c r="J43" i="5"/>
  <c r="J44" i="5"/>
  <c r="J46" i="5"/>
  <c r="J47" i="5"/>
  <c r="J49" i="5"/>
  <c r="J50" i="5"/>
  <c r="J62" i="5"/>
  <c r="J63" i="5"/>
  <c r="E65" i="5" l="1"/>
  <c r="G16" i="7"/>
  <c r="G18" i="6"/>
  <c r="G16" i="6"/>
  <c r="G15" i="7"/>
  <c r="G18" i="7"/>
  <c r="G24" i="6"/>
  <c r="G20" i="7"/>
  <c r="G23" i="7"/>
  <c r="G19" i="6"/>
  <c r="G17" i="7"/>
  <c r="G21" i="7"/>
  <c r="G38" i="6"/>
  <c r="G22" i="7"/>
  <c r="G42" i="6"/>
  <c r="G28" i="6"/>
  <c r="J28" i="6" s="1"/>
  <c r="G19" i="7"/>
  <c r="E27" i="6"/>
  <c r="E45" i="6"/>
  <c r="E37" i="6"/>
  <c r="E44" i="6"/>
  <c r="E23" i="6"/>
  <c r="F61" i="5"/>
  <c r="F45" i="5"/>
  <c r="E40" i="6"/>
  <c r="E14" i="7"/>
  <c r="E31" i="6"/>
  <c r="E32" i="6"/>
  <c r="E30" i="6"/>
  <c r="F40" i="5"/>
  <c r="F62" i="5"/>
  <c r="F46" i="5"/>
  <c r="F44" i="5"/>
  <c r="F15" i="5"/>
  <c r="E26" i="6"/>
  <c r="J42" i="5"/>
  <c r="F27" i="5"/>
  <c r="F30" i="5"/>
  <c r="B19" i="7"/>
  <c r="C19" i="7"/>
  <c r="D13" i="6"/>
  <c r="D13" i="7"/>
  <c r="F55" i="5"/>
  <c r="E17" i="6"/>
  <c r="D19" i="7"/>
  <c r="I19" i="7"/>
  <c r="J39" i="5"/>
  <c r="E47" i="6"/>
  <c r="F42" i="5"/>
  <c r="F41" i="5"/>
  <c r="F21" i="5"/>
  <c r="E20" i="6"/>
  <c r="E25" i="6"/>
  <c r="D38" i="6"/>
  <c r="F37" i="5"/>
  <c r="C14" i="6"/>
  <c r="B13" i="7"/>
  <c r="J54" i="5"/>
  <c r="J26" i="5"/>
  <c r="I23" i="7"/>
  <c r="J15" i="5"/>
  <c r="F14" i="6"/>
  <c r="J21" i="5"/>
  <c r="J33" i="5"/>
  <c r="J64" i="5"/>
  <c r="J23" i="6"/>
  <c r="J44" i="6"/>
  <c r="J18" i="5"/>
  <c r="J19" i="5"/>
  <c r="J22" i="6"/>
  <c r="J55" i="5"/>
  <c r="J38" i="5"/>
  <c r="J27" i="5"/>
  <c r="J59" i="5"/>
  <c r="J57" i="5"/>
  <c r="J60" i="5"/>
  <c r="J30" i="5"/>
  <c r="J52" i="5"/>
  <c r="J36" i="5"/>
  <c r="J39" i="6"/>
  <c r="J36" i="6"/>
  <c r="J43" i="6"/>
  <c r="J34" i="5"/>
  <c r="J28" i="5"/>
  <c r="J33" i="6"/>
  <c r="F18" i="6"/>
  <c r="J27" i="6"/>
  <c r="J16" i="7"/>
  <c r="F13" i="6"/>
  <c r="J61" i="5"/>
  <c r="J32" i="5"/>
  <c r="J29" i="5"/>
  <c r="J37" i="6"/>
  <c r="J17" i="6"/>
  <c r="J58" i="5"/>
  <c r="J41" i="5"/>
  <c r="J37" i="5"/>
  <c r="J56" i="5"/>
  <c r="J31" i="5"/>
  <c r="F13" i="7"/>
  <c r="F19" i="6"/>
  <c r="F17" i="7"/>
  <c r="J40" i="6"/>
  <c r="I15" i="7"/>
  <c r="J20" i="6"/>
  <c r="I21" i="7"/>
  <c r="G13" i="7"/>
  <c r="F18" i="7"/>
  <c r="F24" i="6"/>
  <c r="J25" i="6"/>
  <c r="I20" i="7"/>
  <c r="J14" i="7"/>
  <c r="G13" i="6"/>
  <c r="J53" i="5"/>
  <c r="I17" i="7"/>
  <c r="F15" i="7"/>
  <c r="F16" i="6"/>
  <c r="F38" i="6"/>
  <c r="F21" i="7"/>
  <c r="I22" i="7"/>
  <c r="I18" i="7"/>
  <c r="J41" i="6"/>
  <c r="F20" i="7"/>
  <c r="F22" i="7"/>
  <c r="F42" i="6"/>
  <c r="I13" i="7"/>
  <c r="F23" i="7"/>
  <c r="F47" i="6"/>
  <c r="J47" i="6" s="1"/>
  <c r="F26" i="5"/>
  <c r="F54" i="5"/>
  <c r="F59" i="5"/>
  <c r="F32" i="5"/>
  <c r="E28" i="6"/>
  <c r="F31" i="5"/>
  <c r="E22" i="6"/>
  <c r="B14" i="6"/>
  <c r="E36" i="6"/>
  <c r="F57" i="5"/>
  <c r="F39" i="5"/>
  <c r="D15" i="7"/>
  <c r="F18" i="5"/>
  <c r="D21" i="7"/>
  <c r="B20" i="7"/>
  <c r="F64" i="5"/>
  <c r="F60" i="5"/>
  <c r="F56" i="5"/>
  <c r="F52" i="5"/>
  <c r="F36" i="5"/>
  <c r="E39" i="6"/>
  <c r="D23" i="7"/>
  <c r="D14" i="6"/>
  <c r="B18" i="7"/>
  <c r="B24" i="6"/>
  <c r="C15" i="7"/>
  <c r="C16" i="6"/>
  <c r="C38" i="6"/>
  <c r="C21" i="7"/>
  <c r="E33" i="6"/>
  <c r="C22" i="7"/>
  <c r="B13" i="6"/>
  <c r="C23" i="7"/>
  <c r="D20" i="7"/>
  <c r="C18" i="7"/>
  <c r="C24" i="6"/>
  <c r="C13" i="6"/>
  <c r="B18" i="6"/>
  <c r="B16" i="7"/>
  <c r="E43" i="6"/>
  <c r="D16" i="7"/>
  <c r="D18" i="6"/>
  <c r="D16" i="6"/>
  <c r="B15" i="7"/>
  <c r="B16" i="6"/>
  <c r="B21" i="7"/>
  <c r="B38" i="6"/>
  <c r="C13" i="7"/>
  <c r="B23" i="7"/>
  <c r="B22" i="7"/>
  <c r="B42" i="6"/>
  <c r="E42" i="6" s="1"/>
  <c r="C18" i="6"/>
  <c r="C16" i="7"/>
  <c r="F58" i="5"/>
  <c r="F38" i="5"/>
  <c r="F34" i="5"/>
  <c r="B17" i="7"/>
  <c r="B19" i="6"/>
  <c r="C17" i="7"/>
  <c r="C19" i="6"/>
  <c r="D19" i="6"/>
  <c r="D17" i="7"/>
  <c r="E41" i="6"/>
  <c r="D18" i="7"/>
  <c r="D22" i="7"/>
  <c r="C20" i="7"/>
  <c r="H65" i="5"/>
  <c r="J13" i="5"/>
  <c r="J18" i="6" l="1"/>
  <c r="J19" i="7"/>
  <c r="J14" i="6"/>
  <c r="E19" i="7"/>
  <c r="J23" i="7"/>
  <c r="E13" i="7"/>
  <c r="E14" i="6"/>
  <c r="E23" i="7"/>
  <c r="E21" i="7"/>
  <c r="J38" i="6"/>
  <c r="J42" i="6"/>
  <c r="J16" i="6"/>
  <c r="J22" i="7"/>
  <c r="J20" i="7"/>
  <c r="J21" i="7"/>
  <c r="I48" i="6"/>
  <c r="J13" i="6"/>
  <c r="J24" i="6"/>
  <c r="J19" i="6"/>
  <c r="J18" i="7"/>
  <c r="G24" i="7"/>
  <c r="F24" i="7"/>
  <c r="J15" i="7"/>
  <c r="I24" i="7"/>
  <c r="J17" i="7"/>
  <c r="J13" i="7"/>
  <c r="E13" i="6"/>
  <c r="E15" i="7"/>
  <c r="E18" i="7"/>
  <c r="D24" i="7"/>
  <c r="E19" i="6"/>
  <c r="E22" i="7"/>
  <c r="E17" i="7"/>
  <c r="E38" i="6"/>
  <c r="E16" i="7"/>
  <c r="D48" i="6"/>
  <c r="E20" i="7"/>
  <c r="E18" i="6"/>
  <c r="E16" i="6"/>
  <c r="C48" i="6"/>
  <c r="E24" i="6"/>
  <c r="F13" i="5"/>
  <c r="J24" i="7" l="1"/>
  <c r="E24" i="7"/>
  <c r="I65" i="5"/>
  <c r="A8" i="7" l="1"/>
  <c r="A7" i="7"/>
  <c r="A6" i="7"/>
  <c r="C65" i="5" l="1"/>
  <c r="G48" i="6"/>
  <c r="F48" i="6"/>
  <c r="B48" i="6" l="1"/>
  <c r="E48" i="6"/>
  <c r="C24" i="7"/>
  <c r="J48" i="6"/>
  <c r="B24" i="7" l="1"/>
  <c r="A8" i="6"/>
  <c r="A7" i="6"/>
  <c r="A6" i="6"/>
  <c r="J65" i="5"/>
  <c r="F65" i="5"/>
</calcChain>
</file>

<file path=xl/sharedStrings.xml><?xml version="1.0" encoding="utf-8"?>
<sst xmlns="http://schemas.openxmlformats.org/spreadsheetml/2006/main" count="793" uniqueCount="321">
  <si>
    <t>JURISDICCIÓN DE TRABAJO: PRIMERA INSTANCIA</t>
  </si>
  <si>
    <t>ENTRADA Y SALIDA DE LOS ASUNTOS</t>
  </si>
  <si>
    <t>Enero-Septiembre 2021</t>
  </si>
  <si>
    <t>DISTRIBUCIÓN SEGÚN TRIBUNAL</t>
  </si>
  <si>
    <t>DISTRITO JUDICIAL</t>
  </si>
  <si>
    <t>TRIBUNAL</t>
  </si>
  <si>
    <t>ENTRADAS</t>
  </si>
  <si>
    <t>TOTAL</t>
  </si>
  <si>
    <t>SALIDAS*</t>
  </si>
  <si>
    <t>Primer Ingreso y Demandas Relacionadas</t>
  </si>
  <si>
    <t>Reabiertos</t>
  </si>
  <si>
    <t>Administrativos</t>
  </si>
  <si>
    <t>Fallos o Salidas Definitivas</t>
  </si>
  <si>
    <r>
      <t>Conciliaciones por Presunción</t>
    </r>
    <r>
      <rPr>
        <vertAlign val="superscript"/>
        <sz val="10"/>
        <color theme="0"/>
        <rFont val="Tahoma"/>
        <family val="2"/>
      </rPr>
      <t>(1)</t>
    </r>
  </si>
  <si>
    <t>Departamento_Judicial</t>
  </si>
  <si>
    <t>Distrito_Jud_Caso</t>
  </si>
  <si>
    <t>Tribunal</t>
  </si>
  <si>
    <t>Nombre del Tribunal</t>
  </si>
  <si>
    <t>ENTRDA CONTENCIOSOS</t>
  </si>
  <si>
    <t>ENTRADA ADMINISTRATIVOS</t>
  </si>
  <si>
    <t>SALIDA CONTENCIOSSO</t>
  </si>
  <si>
    <t>SALIDA ADMINISTRATIVOS</t>
  </si>
  <si>
    <t>BOLETIN</t>
  </si>
  <si>
    <t>Distrito Nacional</t>
  </si>
  <si>
    <t>1ra. Sala</t>
  </si>
  <si>
    <t>DISTRITO NACIONAL</t>
  </si>
  <si>
    <t>050</t>
  </si>
  <si>
    <t>1RA. SALA DEL JUZGADO DE TRABAJO DEL DISTRITO NACIONAL</t>
  </si>
  <si>
    <t>JUZGADO DE TRABAJO</t>
  </si>
  <si>
    <t>2da. Sala</t>
  </si>
  <si>
    <t>051</t>
  </si>
  <si>
    <t>2DA. SALA DEL JUZGADO DE TRABAJO DEL DISTRITO NACIONAL</t>
  </si>
  <si>
    <t>3ra. Sala</t>
  </si>
  <si>
    <t>052</t>
  </si>
  <si>
    <t>3RA. SALA DEL JUZGADO DE TRABAJO DEL DISTRITO NACIONAL</t>
  </si>
  <si>
    <t>4ta. Sala</t>
  </si>
  <si>
    <t>053</t>
  </si>
  <si>
    <t>4TA. SALA DEL JUZGADO DE TRABAJO DEL DISTRITO NACIONAL</t>
  </si>
  <si>
    <t>5ta. Sala</t>
  </si>
  <si>
    <t>054</t>
  </si>
  <si>
    <t>5TA. SALA DEL JUZGADO DE TRABAJO DEL DISTRITO NACIONAL</t>
  </si>
  <si>
    <t>6ta. Sala</t>
  </si>
  <si>
    <t>055</t>
  </si>
  <si>
    <t>6TA. SALA DEL JUZGADO DE TRABAJO DEL DISTRITO NACIONAL</t>
  </si>
  <si>
    <t>Presidencia</t>
  </si>
  <si>
    <t>049</t>
  </si>
  <si>
    <t>PRESIDENCIA JUZGADO DE TRABAJO DEL DISTRITO NACIONAL</t>
  </si>
  <si>
    <t>Santo Domingo</t>
  </si>
  <si>
    <t>SANTO DOMINGO</t>
  </si>
  <si>
    <t>1140</t>
  </si>
  <si>
    <t>1RA. SALA DEL JUZGADO DE TRABAJO SANTO DOMINGO</t>
  </si>
  <si>
    <t>667</t>
  </si>
  <si>
    <t>2DA. SALA DEL JUZGADO DE TRABAJO DE SANTO DOMINGO</t>
  </si>
  <si>
    <t>1443</t>
  </si>
  <si>
    <t>3RA. SALA DEL JUZGADO DE TRABAJO DE SANTO DOMINGO</t>
  </si>
  <si>
    <t>1444</t>
  </si>
  <si>
    <t>4TA. SALA DEL JUZGADO DE TRABAJO DE SANTO DOMINGO</t>
  </si>
  <si>
    <t>1139</t>
  </si>
  <si>
    <t>PRESIDENCIA JUZGADO DE TRABAJO DE SANTO DOMINGO</t>
  </si>
  <si>
    <t>Monte Plata</t>
  </si>
  <si>
    <t>C. Civil+Trabajo+NNA</t>
  </si>
  <si>
    <t>MONTE PLATA</t>
  </si>
  <si>
    <t>425</t>
  </si>
  <si>
    <t>CÁMARA CIVIL DE MONTE PLATA</t>
  </si>
  <si>
    <t>Santiago</t>
  </si>
  <si>
    <t>SANTIAGO</t>
  </si>
  <si>
    <t>373</t>
  </si>
  <si>
    <t>1RA. SALA DEL JUZGADO DE TRABAJO DE SANTIAGO</t>
  </si>
  <si>
    <t>374</t>
  </si>
  <si>
    <t>2DA. SALA DEL JUZGADO DE TRABAJO DE SANTIAGO</t>
  </si>
  <si>
    <t>375</t>
  </si>
  <si>
    <t>3RA. SALA DEL JUZGADO DE TRABAJO DE SANTIAGO</t>
  </si>
  <si>
    <r>
      <t>4ta. Sala</t>
    </r>
    <r>
      <rPr>
        <vertAlign val="superscript"/>
        <sz val="10"/>
        <color theme="1"/>
        <rFont val="Tahoma"/>
        <family val="2"/>
      </rPr>
      <t xml:space="preserve"> (4)</t>
    </r>
  </si>
  <si>
    <t>1141</t>
  </si>
  <si>
    <t>4TA. SALA DEL JUZGADO DE TRABAJO DE SANTIAGO</t>
  </si>
  <si>
    <t>372</t>
  </si>
  <si>
    <t>PRESIDENCIA DEL JUZGADO DE TRABAJO DE SANTIAGO</t>
  </si>
  <si>
    <r>
      <t>Valverde</t>
    </r>
    <r>
      <rPr>
        <sz val="10"/>
        <color rgb="FFFFFFFF"/>
        <rFont val="Arial"/>
        <family val="2"/>
      </rPr>
      <t xml:space="preserve"> </t>
    </r>
  </si>
  <si>
    <t>VALVERDE</t>
  </si>
  <si>
    <t>1368</t>
  </si>
  <si>
    <t>JUZGADO DE TRABAJO DE VALVERDE</t>
  </si>
  <si>
    <t>Puerto Plata</t>
  </si>
  <si>
    <t>PUERTO PLATA</t>
  </si>
  <si>
    <t>465</t>
  </si>
  <si>
    <t>JUZGADO DE TRABAJO DE PUERTO PLATA</t>
  </si>
  <si>
    <t>La Vega</t>
  </si>
  <si>
    <t>LA VEGA</t>
  </si>
  <si>
    <t>483</t>
  </si>
  <si>
    <t>JUZGADO DE TRABAJO DE LA VEGA</t>
  </si>
  <si>
    <t>Monseñor Noel</t>
  </si>
  <si>
    <t>MONSEÑOR NOUEL</t>
  </si>
  <si>
    <t>420</t>
  </si>
  <si>
    <t>JUZGADO DE TRABAJO DE MONSEÑOR NOUEL</t>
  </si>
  <si>
    <t>Espaillat</t>
  </si>
  <si>
    <t>ESPAILLAT</t>
  </si>
  <si>
    <t>516</t>
  </si>
  <si>
    <t>JUZGADO DE TRABAJO DE ESPAILLAT</t>
  </si>
  <si>
    <t>Sánchez Ramírez</t>
  </si>
  <si>
    <t>SÁNCHEZ RAMÍREZ</t>
  </si>
  <si>
    <t>484</t>
  </si>
  <si>
    <t>JUZGADO DE TRABAJO DE SÁNCHEZ RAMÍREZ</t>
  </si>
  <si>
    <t>Constanza</t>
  </si>
  <si>
    <t>Plenitud</t>
  </si>
  <si>
    <t>CONSTANZA</t>
  </si>
  <si>
    <t>464</t>
  </si>
  <si>
    <t>JUZGADO DE PRIMERA INSTANCIA DE CONSTANZA</t>
  </si>
  <si>
    <t>Duarte</t>
  </si>
  <si>
    <t>SAN FRANCISCO DE MACORÍS</t>
  </si>
  <si>
    <t>DUARTE</t>
  </si>
  <si>
    <t>133</t>
  </si>
  <si>
    <t>JUZGADO DE TRABAJO DE DUARTE</t>
  </si>
  <si>
    <t>Hermanas Mirabal</t>
  </si>
  <si>
    <t>HERMANAS MIRABAL</t>
  </si>
  <si>
    <t>284</t>
  </si>
  <si>
    <t>CÁMARA CIVIL DE HERMANAS MIRABAL</t>
  </si>
  <si>
    <t>María Trinidad Sánchez</t>
  </si>
  <si>
    <t>Cámara Civil+Trabajo</t>
  </si>
  <si>
    <t>MARÍA TRINIDAD SÁNCHEZ</t>
  </si>
  <si>
    <t>454</t>
  </si>
  <si>
    <t>CÁMARA CIVIL DE MARÍA TRINIDAD SÁNCHEZ</t>
  </si>
  <si>
    <t>Samaná</t>
  </si>
  <si>
    <t>SAMANÁ</t>
  </si>
  <si>
    <t>540</t>
  </si>
  <si>
    <t>CÁMARA CIVIL DE SAMANÁ</t>
  </si>
  <si>
    <t>San Cristóbal</t>
  </si>
  <si>
    <t>SAN CRISTÓBAL</t>
  </si>
  <si>
    <t>508</t>
  </si>
  <si>
    <t>JUZGADO DE TRABAJO DE SAN CRISTÓBAL</t>
  </si>
  <si>
    <t>Azua</t>
  </si>
  <si>
    <t>AZUA</t>
  </si>
  <si>
    <t>478</t>
  </si>
  <si>
    <t>CÁMARA CIVIL DE AZUA</t>
  </si>
  <si>
    <t>Peravia</t>
  </si>
  <si>
    <t>PERAVIA</t>
  </si>
  <si>
    <t>538</t>
  </si>
  <si>
    <t>CÁMARA CIVIL DE PERAVIA</t>
  </si>
  <si>
    <t>San José de Ocoa</t>
  </si>
  <si>
    <t>SAN JOSÉ DE OCOA</t>
  </si>
  <si>
    <t>496</t>
  </si>
  <si>
    <t>JUZGADO DE PRIMERA INSTANCIA DE SAN JOSÉ DE OCOA</t>
  </si>
  <si>
    <t>Villa Altagracia</t>
  </si>
  <si>
    <t>VILLA ALTAGRACIA</t>
  </si>
  <si>
    <t>569</t>
  </si>
  <si>
    <t>JUZGADO DE PRIMERA INSTANCIA DE VILLA ALTAGRACIA</t>
  </si>
  <si>
    <t>San Pedro de Macorís</t>
  </si>
  <si>
    <t>SAN PEDRO DE MACORÍS</t>
  </si>
  <si>
    <t>347</t>
  </si>
  <si>
    <t>1RA. SALA DEL JUZGADO DE TRABAJO DE SAN PEDRO DE MACORÍS</t>
  </si>
  <si>
    <t>348</t>
  </si>
  <si>
    <t>2DA. SALA DEL JUZGADO DE TRABAJO DE SAN PEDRO DE MACORÍS</t>
  </si>
  <si>
    <t>468</t>
  </si>
  <si>
    <t>PRESIDENCIA DEL JUZGADO DE TRABAJO DE SAN PEDRO DE MACORÍS</t>
  </si>
  <si>
    <t>El Seibo</t>
  </si>
  <si>
    <t>EL SEIBO</t>
  </si>
  <si>
    <t>469</t>
  </si>
  <si>
    <t>JUZGADO DE TRABAJO DE EL SEIBO</t>
  </si>
  <si>
    <t>La Romana</t>
  </si>
  <si>
    <t>LA ROMANA</t>
  </si>
  <si>
    <t>199</t>
  </si>
  <si>
    <t>JUZGADO DE TRABAJO DE LA ROMANA</t>
  </si>
  <si>
    <t xml:space="preserve">La Altagracia </t>
  </si>
  <si>
    <t>LA ALTAGRACIA</t>
  </si>
  <si>
    <t>651</t>
  </si>
  <si>
    <t>JUZGADO DE TRABAJO DE LA ALTAGRACIA</t>
  </si>
  <si>
    <t>Hato Mayor</t>
  </si>
  <si>
    <t>HATO MAYOR</t>
  </si>
  <si>
    <t>511</t>
  </si>
  <si>
    <t>CÁMARA CIVIL DE HATO MAYOR</t>
  </si>
  <si>
    <t>Barahona</t>
  </si>
  <si>
    <t>1ra. C. Civl+Trabajo</t>
  </si>
  <si>
    <t>BARAHONA</t>
  </si>
  <si>
    <t>105</t>
  </si>
  <si>
    <t>1RA. SALA CÁMARA CIVIL DE BARAHONA</t>
  </si>
  <si>
    <t>2da. C. Civl+Trabajo</t>
  </si>
  <si>
    <t>1076</t>
  </si>
  <si>
    <t>2DA. SALA CÁMARA CIVIL DE BARAHONA</t>
  </si>
  <si>
    <t>Independencia</t>
  </si>
  <si>
    <t>INDEPENDENCIA</t>
  </si>
  <si>
    <t>176</t>
  </si>
  <si>
    <t>JUZGADO DE PRIMERA INSTANCIA DE INDEPENDENCIA</t>
  </si>
  <si>
    <t>Bahoruco</t>
  </si>
  <si>
    <t>BAHORUCO</t>
  </si>
  <si>
    <t>094</t>
  </si>
  <si>
    <t>JUZGADO DE PRIMERA INSTANCIA DE BAHORUCO</t>
  </si>
  <si>
    <t>Pedernales</t>
  </si>
  <si>
    <t>PEDERNALES</t>
  </si>
  <si>
    <t>250</t>
  </si>
  <si>
    <t>JUZGADO DE PRIMERA INSTANCIA DE PEDERNALES</t>
  </si>
  <si>
    <t>Montecristi</t>
  </si>
  <si>
    <t>MONTE CRISTI</t>
  </si>
  <si>
    <t>MONTECRISTI</t>
  </si>
  <si>
    <t>238</t>
  </si>
  <si>
    <t>CÁMARA CIVIL DE MONTECRISTI</t>
  </si>
  <si>
    <t>Santiago Rodríguez</t>
  </si>
  <si>
    <t>SANTIAGO RODRÍGUEZ</t>
  </si>
  <si>
    <t>397</t>
  </si>
  <si>
    <t>JUZGADO DE PRIMERA INSTANCIA DE SANTIAGO RODRÍGUEZ</t>
  </si>
  <si>
    <t>Dajabón</t>
  </si>
  <si>
    <t>DAJABÓN</t>
  </si>
  <si>
    <t>119</t>
  </si>
  <si>
    <t>JUZGADO DE PRIMERA INSTANCIA DE DAJABÓN</t>
  </si>
  <si>
    <t>San Juan</t>
  </si>
  <si>
    <t>SAN JUAN DE LA MAGUANA</t>
  </si>
  <si>
    <t>SAN JUAN</t>
  </si>
  <si>
    <t>322</t>
  </si>
  <si>
    <t>CÁMARA CIVIL DE SAN JUAN DE LA MAGUANA</t>
  </si>
  <si>
    <t>Elías Piña</t>
  </si>
  <si>
    <t xml:space="preserve">Plenitud </t>
  </si>
  <si>
    <t>ELÍAS PIÑA</t>
  </si>
  <si>
    <t>146</t>
  </si>
  <si>
    <t>JUZGADO DE PRIMERA INSTANCIA DE COMENDADOR</t>
  </si>
  <si>
    <t>Las Matas de Farfán</t>
  </si>
  <si>
    <t>LAS MATAS DE FARFÁN</t>
  </si>
  <si>
    <t>652</t>
  </si>
  <si>
    <t>JUZGADO DE PRIMERA INSTANCIA DE LAS MATAS DE FARFÁN</t>
  </si>
  <si>
    <t>*Sin considerar la fecha de entrada</t>
  </si>
  <si>
    <t>(1) Articulo Art. 524 del Código de Trabajo</t>
  </si>
  <si>
    <t>Nota: Las Cifras presentadas son de carácter preliminar y están sujetas a verificación</t>
  </si>
  <si>
    <t>DISTRIBUCIÓN SEGÚN DISTRITO JUDICIAL</t>
  </si>
  <si>
    <t>ENTRADOS</t>
  </si>
  <si>
    <t>SALIDOS*</t>
  </si>
  <si>
    <t>Fallos Definitivos</t>
  </si>
  <si>
    <r>
      <t>Conciliaciones por Presunción</t>
    </r>
    <r>
      <rPr>
        <vertAlign val="superscript"/>
        <sz val="8"/>
        <color theme="0"/>
        <rFont val="Tahoma"/>
        <family val="2"/>
      </rPr>
      <t>(1)</t>
    </r>
  </si>
  <si>
    <t>Otras Formas de Salida</t>
  </si>
  <si>
    <t>Valverde</t>
  </si>
  <si>
    <t>Monseñor Nouel</t>
  </si>
  <si>
    <t>La Altagracia</t>
  </si>
  <si>
    <t>*Sin conciderar la fecha de entrada</t>
  </si>
  <si>
    <t>(1) No incluye Conciliaciones por Presunción (Art. 524 del Código de Trabajo)</t>
  </si>
  <si>
    <t>Nota: Las Cifras presentadas son de carácter preliminar y están su jejas a verificación</t>
  </si>
  <si>
    <t>DISTRIBUCIÓN SEGÚN DEPARTAMENTO JUDICIAL</t>
  </si>
  <si>
    <t>DEPARTAMENTOS JUDICIALES</t>
  </si>
  <si>
    <t>San Francisco de Macorís</t>
  </si>
  <si>
    <t>Monte Cristi</t>
  </si>
  <si>
    <t>San Juan de la Maguana</t>
  </si>
  <si>
    <t>TOTALES</t>
  </si>
  <si>
    <t>ENTRADA</t>
  </si>
  <si>
    <t>Tipo_Asunto_o_Solicitud_o_Recurso</t>
  </si>
  <si>
    <t>CodTribunal</t>
  </si>
  <si>
    <t>ASUNTO JURÍDICO ADMINISTRATIVO</t>
  </si>
  <si>
    <t>CONTENCIOSO ADMINISTRATIVO</t>
  </si>
  <si>
    <t>DEMANDA</t>
  </si>
  <si>
    <t>DEMANDA EN EJECUCIÓN</t>
  </si>
  <si>
    <t>DEMANDA INCIDENTAL</t>
  </si>
  <si>
    <t>RECURSO DE TERCERÍA</t>
  </si>
  <si>
    <t>REVISIÓN CIVIL</t>
  </si>
  <si>
    <t>DEMANDA ACCESORIA (CONTENCIOSA)</t>
  </si>
  <si>
    <t>REACTIVACIÓN CASO</t>
  </si>
  <si>
    <t>RECURSO DE AMPARO</t>
  </si>
  <si>
    <t>Total general</t>
  </si>
  <si>
    <t>ENVÍO DE CORTE DE APELACIÓN</t>
  </si>
  <si>
    <t>01 DISTRITO NACIONAL</t>
  </si>
  <si>
    <t>02 SANTO DOMINGO</t>
  </si>
  <si>
    <t>03 MONTE PLATA</t>
  </si>
  <si>
    <t>03 SANTIAGO</t>
  </si>
  <si>
    <t>04 SANTIAGO</t>
  </si>
  <si>
    <t>05 VALVERDE</t>
  </si>
  <si>
    <t>04 PUERTO PLATA</t>
  </si>
  <si>
    <t>06 PUERTO PLATA</t>
  </si>
  <si>
    <t>05 LA VEGA</t>
  </si>
  <si>
    <t>07 LA VEGA</t>
  </si>
  <si>
    <t>08 MONSEÑOR NOUEL</t>
  </si>
  <si>
    <t>09 ESPAILLAT</t>
  </si>
  <si>
    <t>10 SÁNCHEZ RAMÍREZ</t>
  </si>
  <si>
    <t>06 SAN FRANCISCO DE MACORÍS</t>
  </si>
  <si>
    <t>12 DUARTE</t>
  </si>
  <si>
    <t>13 HERMANAS MIRABAL</t>
  </si>
  <si>
    <t>15 SAMANÁ</t>
  </si>
  <si>
    <t>07 SAN CRISTÓBAL</t>
  </si>
  <si>
    <t>16 SAN CRISTÓBAL</t>
  </si>
  <si>
    <t>20 VILLA ALTAGRACIA</t>
  </si>
  <si>
    <t>08 SAN PEDRO DE MACORÍS</t>
  </si>
  <si>
    <t>21 SAN PEDRO DE MACORÍS</t>
  </si>
  <si>
    <t>22 LA ROMANA</t>
  </si>
  <si>
    <t>23 LA ALTAGRACIA</t>
  </si>
  <si>
    <t>24 EL SEIBO</t>
  </si>
  <si>
    <t>25 HATO MAYOR</t>
  </si>
  <si>
    <t>09 BARAHONA</t>
  </si>
  <si>
    <t>29 PEDERNALES</t>
  </si>
  <si>
    <t>10 MONTE CRISTI</t>
  </si>
  <si>
    <t>30 MONTECRISTI</t>
  </si>
  <si>
    <t>31 SANTIAGO RODRÍGUEZ</t>
  </si>
  <si>
    <t>32 DAJABÓN</t>
  </si>
  <si>
    <t>11 SAN JUAN DE LA MAGUANA</t>
  </si>
  <si>
    <t>33 SAN JUAN</t>
  </si>
  <si>
    <t>35 LAS MATAS DE FARFÁN</t>
  </si>
  <si>
    <t>SALIDA</t>
  </si>
  <si>
    <t>Grupo_Asunto_Entrada</t>
  </si>
  <si>
    <t>Tipo_Fallo</t>
  </si>
  <si>
    <t>ADMINISTRATIVOS</t>
  </si>
  <si>
    <t>CONTENCIOSOS</t>
  </si>
  <si>
    <t>(en blanco)</t>
  </si>
  <si>
    <t>ACOGE</t>
  </si>
  <si>
    <t>ACOGIENDO LA DEMANDA</t>
  </si>
  <si>
    <t>AQUIESCENCIA</t>
  </si>
  <si>
    <t>ARCHIVO DEL EXPEDIENTE</t>
  </si>
  <si>
    <t>INADMISIBLE</t>
  </si>
  <si>
    <t>RECHAZA</t>
  </si>
  <si>
    <t>ACOGIENDO LAS DEMANDAS</t>
  </si>
  <si>
    <t>ACOGIENDO PARCIALMENTE LA DEMANDA</t>
  </si>
  <si>
    <t>CONCILIACIÓN</t>
  </si>
  <si>
    <t>CONCILIACIÓN POR PRESUNCIÓN</t>
  </si>
  <si>
    <t>DESISTIMIENTO</t>
  </si>
  <si>
    <t>FUSIÓN DE EXPEDIENTE</t>
  </si>
  <si>
    <t>INCOMPETENCIA</t>
  </si>
  <si>
    <t>INCOMPETENCIA POR EL TERRITORIO</t>
  </si>
  <si>
    <t>INCOMPETENCIA POR LA MATERIA</t>
  </si>
  <si>
    <t>NULIDAD DE LA DEMANDA</t>
  </si>
  <si>
    <t>ORDENA</t>
  </si>
  <si>
    <t>PERENCIÓN DE INSTANCIA</t>
  </si>
  <si>
    <t>PRESCRIPCIÓN</t>
  </si>
  <si>
    <t>RECHAZANDO LA DEMANDA</t>
  </si>
  <si>
    <t>RECHAZANDO LAS DEMANDAS</t>
  </si>
  <si>
    <t>DECISION MIXTA (ELIMINAR)</t>
  </si>
  <si>
    <t>INHIBICIÓN</t>
  </si>
  <si>
    <t>ANULA</t>
  </si>
  <si>
    <t>CAMBIO DE TRIBUNAL</t>
  </si>
  <si>
    <t>DECLINATORIA (COINCIDENCIA INCOMPETENCIA)</t>
  </si>
  <si>
    <t>DESCARGO PURO Y SIMPLE</t>
  </si>
  <si>
    <t>DESESTIMADO</t>
  </si>
  <si>
    <t>SOBRESEIMIENTO (NO ES UNA DESICION DEFINITIVA)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</si>
</sst>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8"/>
      <color theme="0"/>
      <name val="Tahoma"/>
      <family val="2"/>
    </font>
    <font>
      <sz val="8"/>
      <color rgb="FFFFFFFF"/>
      <name val="Arial"/>
      <family val="2"/>
    </font>
    <font>
      <sz val="8"/>
      <name val="Bookman Old Style"/>
      <family val="1"/>
    </font>
    <font>
      <sz val="8"/>
      <name val="Arial"/>
      <family val="2"/>
    </font>
    <font>
      <sz val="8"/>
      <color theme="0"/>
      <name val="Bookman Old Style"/>
      <family val="1"/>
    </font>
    <font>
      <vertAlign val="superscript"/>
      <sz val="8"/>
      <color theme="0"/>
      <name val="Tahoma"/>
      <family val="2"/>
    </font>
    <font>
      <b/>
      <sz val="8"/>
      <color theme="1"/>
      <name val="Tahoma"/>
      <family val="2"/>
    </font>
    <font>
      <sz val="10"/>
      <color theme="0"/>
      <name val="Bookman Old Style"/>
      <family val="1"/>
    </font>
    <font>
      <sz val="10"/>
      <color theme="0"/>
      <name val="Tahoma"/>
      <family val="2"/>
    </font>
    <font>
      <vertAlign val="superscript"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color rgb="FFFFFFFF"/>
      <name val="Arial"/>
      <family val="2"/>
    </font>
    <font>
      <vertAlign val="superscript"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1F497D"/>
      </patternFill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rgb="FFDFDFD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FD2E2"/>
        <bgColor rgb="FF000000"/>
      </patternFill>
    </fill>
  </fills>
  <borders count="26">
    <border>
      <left/>
      <right/>
      <top/>
      <bottom/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theme="3" tint="0.59996337778862885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theme="3" tint="0.59996337778862885"/>
      </bottom>
      <diagonal/>
    </border>
    <border>
      <left style="medium">
        <color rgb="FF93B1CD"/>
      </left>
      <right style="medium">
        <color theme="3" tint="0.59996337778862885"/>
      </right>
      <top/>
      <bottom style="medium">
        <color theme="3" tint="0.59996337778862885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/>
      <right/>
      <top style="medium">
        <color rgb="FF93B1CD"/>
      </top>
      <bottom/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theme="3" tint="0.59996337778862885"/>
      </left>
      <right style="medium">
        <color rgb="FF93B1CD"/>
      </right>
      <top/>
      <bottom/>
      <diagonal/>
    </border>
    <border>
      <left style="medium">
        <color rgb="FF93B1CD"/>
      </left>
      <right style="medium">
        <color theme="3" tint="0.59996337778862885"/>
      </right>
      <top/>
      <bottom/>
      <diagonal/>
    </border>
    <border>
      <left style="medium">
        <color rgb="FFA2C4E0"/>
      </left>
      <right style="medium">
        <color rgb="FFA2C4E0"/>
      </right>
      <top style="medium">
        <color rgb="FF93B1CD"/>
      </top>
      <bottom style="medium">
        <color rgb="FFA2C4E0"/>
      </bottom>
      <diagonal/>
    </border>
    <border>
      <left style="medium">
        <color rgb="FFA2C4E0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theme="3" tint="0.59996337778862885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rgb="FF93B1CD"/>
      </right>
      <top/>
      <bottom/>
      <diagonal/>
    </border>
  </borders>
  <cellStyleXfs count="7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15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4" fillId="3" borderId="6" xfId="1" applyFont="1" applyFill="1" applyBorder="1" applyAlignment="1">
      <alignment vertical="center"/>
    </xf>
    <xf numFmtId="0" fontId="5" fillId="0" borderId="0" xfId="1"/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 wrapText="1"/>
    </xf>
    <xf numFmtId="3" fontId="2" fillId="0" borderId="2" xfId="1" applyNumberFormat="1" applyFont="1" applyBorder="1" applyAlignment="1">
      <alignment horizontal="center" vertical="center"/>
    </xf>
    <xf numFmtId="3" fontId="10" fillId="4" borderId="8" xfId="1" applyNumberFormat="1" applyFont="1" applyFill="1" applyBorder="1" applyAlignment="1">
      <alignment horizontal="center" vertical="center"/>
    </xf>
    <xf numFmtId="14" fontId="12" fillId="0" borderId="0" xfId="1" applyNumberFormat="1" applyFont="1"/>
    <xf numFmtId="0" fontId="13" fillId="0" borderId="0" xfId="1" applyFont="1"/>
    <xf numFmtId="0" fontId="12" fillId="0" borderId="0" xfId="1" applyFont="1" applyAlignment="1" applyProtection="1">
      <alignment vertical="center" wrapText="1"/>
      <protection locked="0"/>
    </xf>
    <xf numFmtId="0" fontId="9" fillId="0" borderId="0" xfId="1" applyFont="1" applyAlignment="1">
      <alignment horizontal="left"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3" borderId="6" xfId="1" applyFont="1" applyFill="1" applyBorder="1" applyAlignment="1">
      <alignment vertical="center"/>
    </xf>
    <xf numFmtId="0" fontId="10" fillId="4" borderId="8" xfId="0" applyFont="1" applyFill="1" applyBorder="1" applyAlignment="1">
      <alignment horizontal="center" vertical="center" wrapText="1"/>
    </xf>
    <xf numFmtId="3" fontId="16" fillId="5" borderId="14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1" applyFont="1" applyProtection="1">
      <protection locked="0"/>
    </xf>
    <xf numFmtId="0" fontId="13" fillId="0" borderId="0" xfId="1" applyFont="1" applyProtection="1">
      <protection locked="0"/>
    </xf>
    <xf numFmtId="14" fontId="12" fillId="0" borderId="0" xfId="1" applyNumberFormat="1" applyFont="1" applyProtection="1">
      <protection locked="0"/>
    </xf>
    <xf numFmtId="0" fontId="4" fillId="3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4" fillId="3" borderId="8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3" fontId="21" fillId="2" borderId="8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3" fontId="20" fillId="5" borderId="21" xfId="0" applyNumberFormat="1" applyFont="1" applyFill="1" applyBorder="1" applyAlignment="1">
      <alignment horizontal="center" vertical="center"/>
    </xf>
    <xf numFmtId="3" fontId="20" fillId="5" borderId="22" xfId="0" applyNumberFormat="1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wrapText="1"/>
    </xf>
    <xf numFmtId="0" fontId="23" fillId="6" borderId="24" xfId="0" applyFont="1" applyFill="1" applyBorder="1"/>
    <xf numFmtId="0" fontId="23" fillId="7" borderId="0" xfId="0" applyFont="1" applyFill="1"/>
    <xf numFmtId="0" fontId="0" fillId="7" borderId="0" xfId="0" applyFill="1"/>
    <xf numFmtId="1" fontId="0" fillId="7" borderId="0" xfId="0" applyNumberFormat="1" applyFill="1"/>
    <xf numFmtId="0" fontId="23" fillId="0" borderId="0" xfId="0" applyFont="1"/>
    <xf numFmtId="1" fontId="0" fillId="0" borderId="0" xfId="0" applyNumberFormat="1"/>
    <xf numFmtId="0" fontId="23" fillId="7" borderId="24" xfId="0" applyFont="1" applyFill="1" applyBorder="1"/>
    <xf numFmtId="0" fontId="23" fillId="0" borderId="24" xfId="0" applyFont="1" applyBorder="1"/>
    <xf numFmtId="0" fontId="23" fillId="6" borderId="24" xfId="0" applyFont="1" applyFill="1" applyBorder="1" applyAlignment="1">
      <alignment wrapText="1"/>
    </xf>
    <xf numFmtId="0" fontId="0" fillId="3" borderId="23" xfId="0" applyFill="1" applyBorder="1" applyAlignment="1">
      <alignment vertical="center"/>
    </xf>
    <xf numFmtId="0" fontId="23" fillId="8" borderId="24" xfId="0" applyFont="1" applyFill="1" applyBorder="1" applyAlignment="1">
      <alignment wrapText="1"/>
    </xf>
    <xf numFmtId="0" fontId="23" fillId="9" borderId="24" xfId="0" applyFont="1" applyFill="1" applyBorder="1" applyAlignment="1">
      <alignment wrapText="1"/>
    </xf>
    <xf numFmtId="0" fontId="23" fillId="10" borderId="0" xfId="0" applyFont="1" applyFill="1" applyAlignment="1">
      <alignment wrapText="1"/>
    </xf>
    <xf numFmtId="0" fontId="23" fillId="10" borderId="24" xfId="0" applyFont="1" applyFill="1" applyBorder="1" applyAlignment="1">
      <alignment wrapText="1"/>
    </xf>
    <xf numFmtId="0" fontId="20" fillId="0" borderId="0" xfId="0" applyFont="1"/>
    <xf numFmtId="0" fontId="20" fillId="11" borderId="0" xfId="0" applyFont="1" applyFill="1"/>
    <xf numFmtId="0" fontId="23" fillId="12" borderId="24" xfId="0" applyFont="1" applyFill="1" applyBorder="1" applyAlignment="1">
      <alignment wrapText="1"/>
    </xf>
    <xf numFmtId="0" fontId="23" fillId="12" borderId="0" xfId="0" applyFont="1" applyFill="1" applyAlignment="1">
      <alignment wrapText="1"/>
    </xf>
    <xf numFmtId="0" fontId="23" fillId="8" borderId="0" xfId="0" applyFont="1" applyFill="1" applyAlignment="1">
      <alignment wrapText="1"/>
    </xf>
    <xf numFmtId="0" fontId="23" fillId="0" borderId="24" xfId="0" applyFont="1" applyBorder="1" applyAlignment="1">
      <alignment wrapText="1"/>
    </xf>
    <xf numFmtId="0" fontId="23" fillId="13" borderId="24" xfId="0" applyFont="1" applyFill="1" applyBorder="1" applyAlignment="1">
      <alignment wrapText="1"/>
    </xf>
    <xf numFmtId="0" fontId="23" fillId="14" borderId="0" xfId="0" applyFont="1" applyFill="1" applyAlignment="1">
      <alignment wrapText="1"/>
    </xf>
    <xf numFmtId="0" fontId="23" fillId="15" borderId="24" xfId="0" applyFont="1" applyFill="1" applyBorder="1" applyAlignment="1">
      <alignment wrapText="1"/>
    </xf>
    <xf numFmtId="0" fontId="23" fillId="16" borderId="24" xfId="0" applyFont="1" applyFill="1" applyBorder="1" applyAlignment="1">
      <alignment wrapText="1"/>
    </xf>
    <xf numFmtId="0" fontId="10" fillId="4" borderId="6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horizontal="center" vertical="center" wrapText="1"/>
    </xf>
    <xf numFmtId="3" fontId="0" fillId="0" borderId="0" xfId="0" applyNumberFormat="1"/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24" fillId="0" borderId="2" xfId="0" applyNumberFormat="1" applyFont="1" applyBorder="1" applyAlignment="1" applyProtection="1">
      <alignment horizontal="center" vertical="center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24" fillId="17" borderId="8" xfId="0" applyFont="1" applyFill="1" applyBorder="1" applyAlignment="1"/>
    <xf numFmtId="0" fontId="2" fillId="0" borderId="0" xfId="0" applyFont="1" applyAlignment="1" applyProtection="1">
      <alignment horizontal="left"/>
      <protection locked="0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7" fillId="4" borderId="11" xfId="3" applyFont="1" applyFill="1" applyBorder="1" applyAlignment="1">
      <alignment horizontal="center" vertical="center" wrapText="1"/>
    </xf>
    <xf numFmtId="0" fontId="17" fillId="4" borderId="20" xfId="3" applyFont="1" applyFill="1" applyBorder="1" applyAlignment="1">
      <alignment horizontal="center" vertical="center" wrapText="1"/>
    </xf>
    <xf numFmtId="0" fontId="17" fillId="4" borderId="9" xfId="3" applyFont="1" applyFill="1" applyBorder="1" applyAlignment="1">
      <alignment horizontal="center" vertical="center" wrapText="1"/>
    </xf>
    <xf numFmtId="0" fontId="17" fillId="4" borderId="19" xfId="3" applyFont="1" applyFill="1" applyBorder="1" applyAlignment="1">
      <alignment horizontal="center" vertical="center" wrapText="1"/>
    </xf>
    <xf numFmtId="0" fontId="17" fillId="4" borderId="10" xfId="3" applyFont="1" applyFill="1" applyBorder="1" applyAlignment="1">
      <alignment horizontal="center" vertical="center" wrapText="1"/>
    </xf>
    <xf numFmtId="0" fontId="17" fillId="4" borderId="5" xfId="3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4" borderId="10" xfId="3" applyFont="1" applyFill="1" applyBorder="1" applyAlignment="1">
      <alignment horizontal="center" vertical="center" wrapText="1"/>
    </xf>
    <xf numFmtId="0" fontId="14" fillId="4" borderId="12" xfId="3" applyFont="1" applyFill="1" applyBorder="1" applyAlignment="1">
      <alignment horizontal="center" vertical="center" wrapText="1"/>
    </xf>
    <xf numFmtId="0" fontId="14" fillId="4" borderId="11" xfId="3" applyFont="1" applyFill="1" applyBorder="1" applyAlignment="1">
      <alignment horizontal="center" vertical="center" wrapText="1"/>
    </xf>
    <xf numFmtId="0" fontId="14" fillId="4" borderId="13" xfId="3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 wrapText="1"/>
    </xf>
    <xf numFmtId="0" fontId="10" fillId="4" borderId="17" xfId="1" applyFont="1" applyFill="1" applyBorder="1" applyAlignment="1">
      <alignment horizontal="center" vertical="center" wrapText="1"/>
    </xf>
  </cellXfs>
  <cellStyles count="7">
    <cellStyle name="Normal" xfId="0" builtinId="0"/>
    <cellStyle name="Normal 14" xfId="2" xr:uid="{00000000-0005-0000-0000-000001000000}"/>
    <cellStyle name="Normal 2" xfId="3" xr:uid="{00000000-0005-0000-0000-000002000000}"/>
    <cellStyle name="Normal 2 2" xfId="1" xr:uid="{00000000-0005-0000-0000-000003000000}"/>
    <cellStyle name="Normal 3" xfId="4" xr:uid="{00000000-0005-0000-0000-000004000000}"/>
    <cellStyle name="Normal 4" xfId="6" xr:uid="{00000000-0005-0000-0000-000005000000}"/>
    <cellStyle name="Porcentual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466725</xdr:colOff>
      <xdr:row>3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198873-E635-49F5-BCEC-3123CF76DA79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5755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4</xdr:row>
      <xdr:rowOff>84898</xdr:rowOff>
    </xdr:to>
    <xdr:pic>
      <xdr:nvPicPr>
        <xdr:cNvPr id="3" name="2 Imagen" descr="estadisticas 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4</xdr:row>
      <xdr:rowOff>2983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70"/>
  <sheetViews>
    <sheetView tabSelected="1" zoomScaleNormal="100" workbookViewId="0">
      <selection activeCell="E14" sqref="E14"/>
    </sheetView>
  </sheetViews>
  <sheetFormatPr baseColWidth="10" defaultColWidth="9.140625" defaultRowHeight="12.95" customHeight="1" x14ac:dyDescent="0.2"/>
  <cols>
    <col min="1" max="1" width="21.140625" customWidth="1"/>
    <col min="2" max="2" width="20.7109375" customWidth="1"/>
    <col min="3" max="3" width="16.28515625" style="2" customWidth="1"/>
    <col min="4" max="4" width="12.140625" style="2" customWidth="1"/>
    <col min="5" max="5" width="14.140625" style="2" customWidth="1"/>
    <col min="6" max="6" width="10.85546875" customWidth="1"/>
    <col min="7" max="9" width="14.140625" customWidth="1"/>
    <col min="10" max="10" width="11.42578125" customWidth="1"/>
    <col min="11" max="11" width="12.7109375" style="28" customWidth="1"/>
    <col min="12" max="12" width="29.7109375" hidden="1" customWidth="1"/>
    <col min="13" max="13" width="27.5703125" hidden="1" customWidth="1"/>
    <col min="14" max="14" width="8.28515625" hidden="1" customWidth="1"/>
    <col min="15" max="15" width="60.7109375" hidden="1" customWidth="1"/>
    <col min="16" max="19" width="0" hidden="1" customWidth="1"/>
    <col min="20" max="20" width="19.5703125" hidden="1" customWidth="1"/>
  </cols>
  <sheetData>
    <row r="1" spans="1:20" ht="15" x14ac:dyDescent="0.25">
      <c r="B1" s="18"/>
      <c r="C1" s="18"/>
      <c r="D1" s="18"/>
      <c r="E1" s="18"/>
      <c r="F1" s="18"/>
      <c r="G1" s="18"/>
      <c r="H1" s="18"/>
      <c r="I1" s="18"/>
    </row>
    <row r="2" spans="1:20" ht="15" x14ac:dyDescent="0.25">
      <c r="A2" s="19"/>
      <c r="B2" s="18"/>
      <c r="C2" s="18"/>
      <c r="D2" s="18"/>
      <c r="E2" s="18"/>
      <c r="F2" s="18"/>
      <c r="G2" s="18"/>
      <c r="H2" s="18"/>
      <c r="I2" s="18"/>
    </row>
    <row r="3" spans="1:20" ht="15" x14ac:dyDescent="0.25">
      <c r="A3" s="19"/>
      <c r="B3" s="18"/>
      <c r="C3" s="18"/>
      <c r="D3" s="18"/>
      <c r="E3" s="18"/>
      <c r="F3" s="18"/>
      <c r="G3" s="18"/>
      <c r="H3" s="18"/>
      <c r="I3" s="18"/>
    </row>
    <row r="4" spans="1:20" ht="15" x14ac:dyDescent="0.25">
      <c r="A4" s="19"/>
      <c r="B4" s="18"/>
      <c r="C4" s="18"/>
      <c r="D4" s="18"/>
      <c r="E4" s="18"/>
      <c r="F4" s="18"/>
      <c r="G4" s="18"/>
      <c r="H4" s="18"/>
      <c r="I4" s="18"/>
    </row>
    <row r="5" spans="1:20" ht="2.25" customHeight="1" x14ac:dyDescent="0.25">
      <c r="A5" s="19"/>
      <c r="B5" s="18"/>
      <c r="C5" s="18"/>
      <c r="D5" s="18"/>
      <c r="E5" s="18"/>
      <c r="F5" s="18"/>
      <c r="G5" s="18"/>
      <c r="H5" s="18"/>
      <c r="I5" s="18"/>
    </row>
    <row r="6" spans="1:20" ht="15" x14ac:dyDescent="0.25">
      <c r="A6" s="19" t="s">
        <v>0</v>
      </c>
      <c r="B6" s="18"/>
      <c r="C6" s="18"/>
      <c r="D6" s="18"/>
      <c r="E6" s="18"/>
      <c r="F6" s="18"/>
      <c r="G6" s="18"/>
      <c r="H6" s="18"/>
      <c r="I6" s="18"/>
    </row>
    <row r="7" spans="1:20" ht="15" customHeight="1" x14ac:dyDescent="0.2">
      <c r="A7" s="20" t="s">
        <v>1</v>
      </c>
      <c r="B7" s="21"/>
      <c r="C7" s="21"/>
      <c r="D7" s="21"/>
      <c r="E7" s="21"/>
      <c r="F7" s="21"/>
      <c r="G7" s="21"/>
      <c r="H7" s="21"/>
      <c r="I7" s="21"/>
    </row>
    <row r="8" spans="1:20" ht="15" x14ac:dyDescent="0.2">
      <c r="A8" s="22" t="s">
        <v>2</v>
      </c>
      <c r="B8" s="23"/>
      <c r="C8" s="23"/>
      <c r="D8" s="23"/>
      <c r="E8" s="23"/>
      <c r="F8" s="23"/>
      <c r="G8" s="23"/>
      <c r="H8" s="23"/>
      <c r="I8" s="23"/>
    </row>
    <row r="9" spans="1:20" ht="7.5" customHeight="1" x14ac:dyDescent="0.2">
      <c r="A9" s="24"/>
      <c r="B9" s="24"/>
      <c r="C9" s="24"/>
      <c r="D9" s="24"/>
      <c r="E9" s="24"/>
      <c r="F9" s="24"/>
      <c r="G9" s="24"/>
      <c r="H9" s="24"/>
      <c r="I9" s="24"/>
    </row>
    <row r="10" spans="1:20" ht="19.5" customHeight="1" thickBot="1" x14ac:dyDescent="0.25">
      <c r="A10" s="24" t="s">
        <v>3</v>
      </c>
      <c r="C10"/>
      <c r="D10"/>
      <c r="E10"/>
    </row>
    <row r="11" spans="1:20" ht="20.45" customHeight="1" thickBot="1" x14ac:dyDescent="0.25">
      <c r="A11" s="96" t="s">
        <v>4</v>
      </c>
      <c r="B11" s="96" t="s">
        <v>5</v>
      </c>
      <c r="C11" s="100" t="s">
        <v>6</v>
      </c>
      <c r="D11" s="101"/>
      <c r="E11" s="101"/>
      <c r="F11" s="98" t="s">
        <v>7</v>
      </c>
      <c r="G11" s="100" t="s">
        <v>8</v>
      </c>
      <c r="H11" s="101"/>
      <c r="I11" s="101"/>
      <c r="J11" s="94" t="s">
        <v>7</v>
      </c>
    </row>
    <row r="12" spans="1:20" ht="46.5" customHeight="1" x14ac:dyDescent="0.25">
      <c r="A12" s="97"/>
      <c r="B12" s="97"/>
      <c r="C12" s="44" t="s">
        <v>9</v>
      </c>
      <c r="D12" s="44" t="s">
        <v>10</v>
      </c>
      <c r="E12" s="44" t="s">
        <v>11</v>
      </c>
      <c r="F12" s="99"/>
      <c r="G12" s="44" t="s">
        <v>12</v>
      </c>
      <c r="H12" s="44" t="s">
        <v>13</v>
      </c>
      <c r="I12" s="44" t="s">
        <v>11</v>
      </c>
      <c r="J12" s="95"/>
      <c r="K12" s="79"/>
      <c r="L12" s="49" t="s">
        <v>14</v>
      </c>
      <c r="M12" s="49" t="s">
        <v>15</v>
      </c>
      <c r="N12" s="49" t="s">
        <v>16</v>
      </c>
      <c r="O12" s="49" t="s">
        <v>17</v>
      </c>
      <c r="P12" s="76" t="s">
        <v>18</v>
      </c>
      <c r="Q12" s="76" t="s">
        <v>19</v>
      </c>
      <c r="R12" s="76" t="s">
        <v>20</v>
      </c>
      <c r="S12" s="76" t="s">
        <v>21</v>
      </c>
      <c r="T12" s="76" t="s">
        <v>22</v>
      </c>
    </row>
    <row r="13" spans="1:20" ht="15.6" customHeight="1" x14ac:dyDescent="0.25">
      <c r="A13" s="89" t="s">
        <v>23</v>
      </c>
      <c r="B13" s="41" t="s">
        <v>24</v>
      </c>
      <c r="C13" s="78">
        <v>485</v>
      </c>
      <c r="D13" s="78">
        <v>20</v>
      </c>
      <c r="E13" s="78">
        <v>0</v>
      </c>
      <c r="F13" s="45">
        <f t="shared" ref="F13:F64" si="0">SUM(C13:E13)</f>
        <v>505</v>
      </c>
      <c r="G13" s="78">
        <v>273</v>
      </c>
      <c r="H13" s="78">
        <v>201</v>
      </c>
      <c r="I13" s="78">
        <v>0</v>
      </c>
      <c r="J13" s="46">
        <f t="shared" ref="J13:J45" si="1">SUM(G13:I13)</f>
        <v>474</v>
      </c>
      <c r="L13" s="50" t="s">
        <v>25</v>
      </c>
      <c r="M13" s="50" t="s">
        <v>25</v>
      </c>
      <c r="N13" s="51" t="s">
        <v>26</v>
      </c>
      <c r="O13" s="51" t="s">
        <v>27</v>
      </c>
      <c r="P13" s="77">
        <f t="shared" ref="P13:P44" si="2">SUM(C13:D13)</f>
        <v>505</v>
      </c>
      <c r="Q13" s="77">
        <f t="shared" ref="Q13:Q44" si="3">SUM(E13)</f>
        <v>0</v>
      </c>
      <c r="R13" s="77">
        <f t="shared" ref="R13:R44" si="4">SUM(G13:H13)</f>
        <v>474</v>
      </c>
      <c r="S13" s="77">
        <f>SUM(I13)</f>
        <v>0</v>
      </c>
      <c r="T13" t="s">
        <v>28</v>
      </c>
    </row>
    <row r="14" spans="1:20" ht="15.6" customHeight="1" x14ac:dyDescent="0.25">
      <c r="A14" s="102"/>
      <c r="B14" s="41" t="s">
        <v>29</v>
      </c>
      <c r="C14" s="78">
        <v>457</v>
      </c>
      <c r="D14" s="78">
        <v>133</v>
      </c>
      <c r="E14" s="78">
        <v>0</v>
      </c>
      <c r="F14" s="45">
        <f t="shared" si="0"/>
        <v>590</v>
      </c>
      <c r="G14" s="78">
        <v>172</v>
      </c>
      <c r="H14" s="78">
        <v>233</v>
      </c>
      <c r="I14" s="78">
        <v>0</v>
      </c>
      <c r="J14" s="46">
        <f t="shared" si="1"/>
        <v>405</v>
      </c>
      <c r="K14" s="39"/>
      <c r="L14" s="53" t="s">
        <v>25</v>
      </c>
      <c r="M14" s="53" t="s">
        <v>25</v>
      </c>
      <c r="N14" t="s">
        <v>30</v>
      </c>
      <c r="O14" t="s">
        <v>31</v>
      </c>
      <c r="P14" s="77">
        <f t="shared" si="2"/>
        <v>590</v>
      </c>
      <c r="Q14" s="77">
        <f t="shared" si="3"/>
        <v>0</v>
      </c>
      <c r="R14" s="77">
        <f t="shared" si="4"/>
        <v>405</v>
      </c>
      <c r="S14" s="77">
        <f t="shared" ref="S14:S64" si="5">SUM(I14)</f>
        <v>0</v>
      </c>
      <c r="T14" t="s">
        <v>28</v>
      </c>
    </row>
    <row r="15" spans="1:20" ht="15.6" customHeight="1" x14ac:dyDescent="0.25">
      <c r="A15" s="102"/>
      <c r="B15" s="41" t="s">
        <v>32</v>
      </c>
      <c r="C15" s="78">
        <v>497</v>
      </c>
      <c r="D15" s="78">
        <v>10</v>
      </c>
      <c r="E15" s="78">
        <v>0</v>
      </c>
      <c r="F15" s="45">
        <f t="shared" si="0"/>
        <v>507</v>
      </c>
      <c r="G15" s="78">
        <v>187</v>
      </c>
      <c r="H15" s="78">
        <v>72</v>
      </c>
      <c r="I15" s="78">
        <v>0</v>
      </c>
      <c r="J15" s="46">
        <f t="shared" si="1"/>
        <v>259</v>
      </c>
      <c r="L15" s="50" t="s">
        <v>25</v>
      </c>
      <c r="M15" s="50" t="s">
        <v>25</v>
      </c>
      <c r="N15" s="51" t="s">
        <v>33</v>
      </c>
      <c r="O15" s="51" t="s">
        <v>34</v>
      </c>
      <c r="P15" s="77">
        <f t="shared" si="2"/>
        <v>507</v>
      </c>
      <c r="Q15" s="77">
        <f t="shared" si="3"/>
        <v>0</v>
      </c>
      <c r="R15" s="77">
        <f t="shared" si="4"/>
        <v>259</v>
      </c>
      <c r="S15" s="77">
        <f t="shared" si="5"/>
        <v>0</v>
      </c>
      <c r="T15" t="s">
        <v>28</v>
      </c>
    </row>
    <row r="16" spans="1:20" ht="15.6" customHeight="1" x14ac:dyDescent="0.25">
      <c r="A16" s="102"/>
      <c r="B16" s="41" t="s">
        <v>35</v>
      </c>
      <c r="C16" s="78">
        <v>556</v>
      </c>
      <c r="D16" s="78">
        <v>28</v>
      </c>
      <c r="E16" s="78">
        <v>19</v>
      </c>
      <c r="F16" s="45">
        <f t="shared" si="0"/>
        <v>603</v>
      </c>
      <c r="G16" s="78">
        <v>166</v>
      </c>
      <c r="H16" s="78">
        <v>188</v>
      </c>
      <c r="I16" s="78">
        <v>19</v>
      </c>
      <c r="J16" s="46">
        <f t="shared" si="1"/>
        <v>373</v>
      </c>
      <c r="L16" s="53" t="s">
        <v>25</v>
      </c>
      <c r="M16" s="53" t="s">
        <v>25</v>
      </c>
      <c r="N16" t="s">
        <v>36</v>
      </c>
      <c r="O16" t="s">
        <v>37</v>
      </c>
      <c r="P16" s="77">
        <f t="shared" si="2"/>
        <v>584</v>
      </c>
      <c r="Q16" s="77">
        <f t="shared" si="3"/>
        <v>19</v>
      </c>
      <c r="R16" s="77">
        <f t="shared" si="4"/>
        <v>354</v>
      </c>
      <c r="S16" s="77">
        <f t="shared" si="5"/>
        <v>19</v>
      </c>
      <c r="T16" t="s">
        <v>28</v>
      </c>
    </row>
    <row r="17" spans="1:20" ht="15.6" customHeight="1" x14ac:dyDescent="0.25">
      <c r="A17" s="102"/>
      <c r="B17" s="41" t="s">
        <v>38</v>
      </c>
      <c r="C17" s="78">
        <v>490</v>
      </c>
      <c r="D17" s="78">
        <v>2</v>
      </c>
      <c r="E17" s="78">
        <v>0</v>
      </c>
      <c r="F17" s="45">
        <f t="shared" si="0"/>
        <v>492</v>
      </c>
      <c r="G17" s="78">
        <v>210</v>
      </c>
      <c r="H17" s="78">
        <v>155</v>
      </c>
      <c r="I17" s="78">
        <v>0</v>
      </c>
      <c r="J17" s="46">
        <f t="shared" si="1"/>
        <v>365</v>
      </c>
      <c r="L17" s="50" t="s">
        <v>25</v>
      </c>
      <c r="M17" s="50" t="s">
        <v>25</v>
      </c>
      <c r="N17" s="51" t="s">
        <v>39</v>
      </c>
      <c r="O17" s="51" t="s">
        <v>40</v>
      </c>
      <c r="P17" s="77">
        <f t="shared" si="2"/>
        <v>492</v>
      </c>
      <c r="Q17" s="77">
        <f t="shared" si="3"/>
        <v>0</v>
      </c>
      <c r="R17" s="77">
        <f t="shared" si="4"/>
        <v>365</v>
      </c>
      <c r="S17" s="77">
        <f t="shared" si="5"/>
        <v>0</v>
      </c>
      <c r="T17" t="s">
        <v>28</v>
      </c>
    </row>
    <row r="18" spans="1:20" ht="17.25" customHeight="1" thickBot="1" x14ac:dyDescent="0.3">
      <c r="A18" s="102"/>
      <c r="B18" s="41" t="s">
        <v>41</v>
      </c>
      <c r="C18" s="78">
        <v>498</v>
      </c>
      <c r="D18" s="78">
        <v>111</v>
      </c>
      <c r="E18" s="78">
        <v>10</v>
      </c>
      <c r="F18" s="45">
        <f t="shared" si="0"/>
        <v>619</v>
      </c>
      <c r="G18" s="78">
        <v>196</v>
      </c>
      <c r="H18" s="78">
        <v>197</v>
      </c>
      <c r="I18" s="78">
        <v>10</v>
      </c>
      <c r="J18" s="46">
        <f t="shared" si="1"/>
        <v>403</v>
      </c>
      <c r="L18" s="53" t="s">
        <v>25</v>
      </c>
      <c r="M18" s="53" t="s">
        <v>25</v>
      </c>
      <c r="N18" t="s">
        <v>42</v>
      </c>
      <c r="O18" t="s">
        <v>43</v>
      </c>
      <c r="P18" s="77">
        <f t="shared" si="2"/>
        <v>609</v>
      </c>
      <c r="Q18" s="77">
        <f t="shared" si="3"/>
        <v>10</v>
      </c>
      <c r="R18" s="77">
        <f t="shared" si="4"/>
        <v>393</v>
      </c>
      <c r="S18" s="77">
        <f t="shared" si="5"/>
        <v>10</v>
      </c>
      <c r="T18" t="s">
        <v>28</v>
      </c>
    </row>
    <row r="19" spans="1:20" ht="15.6" customHeight="1" thickBot="1" x14ac:dyDescent="0.3">
      <c r="A19" s="103"/>
      <c r="B19" s="42" t="s">
        <v>44</v>
      </c>
      <c r="C19" s="78">
        <v>43</v>
      </c>
      <c r="D19" s="78">
        <v>0</v>
      </c>
      <c r="E19" s="78">
        <v>17</v>
      </c>
      <c r="F19" s="45">
        <f>SUM(C19:E19)</f>
        <v>60</v>
      </c>
      <c r="G19" s="78">
        <v>28</v>
      </c>
      <c r="H19" s="78">
        <v>0</v>
      </c>
      <c r="I19" s="78">
        <v>15</v>
      </c>
      <c r="J19" s="46">
        <f t="shared" si="1"/>
        <v>43</v>
      </c>
      <c r="L19" s="55" t="s">
        <v>25</v>
      </c>
      <c r="M19" s="50" t="s">
        <v>25</v>
      </c>
      <c r="N19" s="51" t="s">
        <v>45</v>
      </c>
      <c r="O19" s="51" t="s">
        <v>46</v>
      </c>
      <c r="P19" s="77">
        <f t="shared" si="2"/>
        <v>43</v>
      </c>
      <c r="Q19" s="77">
        <f t="shared" si="3"/>
        <v>17</v>
      </c>
      <c r="R19" s="77">
        <f t="shared" si="4"/>
        <v>28</v>
      </c>
      <c r="S19" s="77">
        <f t="shared" si="5"/>
        <v>15</v>
      </c>
      <c r="T19" t="s">
        <v>28</v>
      </c>
    </row>
    <row r="20" spans="1:20" ht="15.6" customHeight="1" thickBot="1" x14ac:dyDescent="0.3">
      <c r="A20" s="89" t="s">
        <v>47</v>
      </c>
      <c r="B20" s="42" t="s">
        <v>24</v>
      </c>
      <c r="C20" s="78">
        <v>715</v>
      </c>
      <c r="D20" s="78">
        <v>379</v>
      </c>
      <c r="E20" s="78">
        <v>0</v>
      </c>
      <c r="F20" s="45">
        <f t="shared" si="0"/>
        <v>1094</v>
      </c>
      <c r="G20" s="78">
        <v>368</v>
      </c>
      <c r="H20" s="78">
        <v>393</v>
      </c>
      <c r="I20" s="78">
        <v>0</v>
      </c>
      <c r="J20" s="46">
        <f t="shared" si="1"/>
        <v>761</v>
      </c>
      <c r="L20" s="53" t="s">
        <v>48</v>
      </c>
      <c r="M20" s="53" t="s">
        <v>48</v>
      </c>
      <c r="N20" t="s">
        <v>49</v>
      </c>
      <c r="O20" t="s">
        <v>50</v>
      </c>
      <c r="P20" s="77">
        <f t="shared" si="2"/>
        <v>1094</v>
      </c>
      <c r="Q20" s="77">
        <f t="shared" si="3"/>
        <v>0</v>
      </c>
      <c r="R20" s="77">
        <f t="shared" si="4"/>
        <v>761</v>
      </c>
      <c r="S20" s="77">
        <f t="shared" si="5"/>
        <v>0</v>
      </c>
      <c r="T20" t="s">
        <v>28</v>
      </c>
    </row>
    <row r="21" spans="1:20" ht="15.6" customHeight="1" thickBot="1" x14ac:dyDescent="0.3">
      <c r="A21" s="90"/>
      <c r="B21" s="58" t="s">
        <v>29</v>
      </c>
      <c r="C21" s="78">
        <v>360</v>
      </c>
      <c r="D21" s="78">
        <v>104</v>
      </c>
      <c r="E21" s="78">
        <v>0</v>
      </c>
      <c r="F21" s="45">
        <f t="shared" si="0"/>
        <v>464</v>
      </c>
      <c r="G21" s="78">
        <v>277</v>
      </c>
      <c r="H21" s="78">
        <v>206</v>
      </c>
      <c r="I21" s="78">
        <v>0</v>
      </c>
      <c r="J21" s="46">
        <f t="shared" si="1"/>
        <v>483</v>
      </c>
      <c r="L21" s="53" t="s">
        <v>48</v>
      </c>
      <c r="M21" s="53" t="s">
        <v>48</v>
      </c>
      <c r="N21" t="s">
        <v>51</v>
      </c>
      <c r="O21" t="s">
        <v>52</v>
      </c>
      <c r="P21" s="77">
        <f t="shared" si="2"/>
        <v>464</v>
      </c>
      <c r="Q21" s="77">
        <f t="shared" si="3"/>
        <v>0</v>
      </c>
      <c r="R21" s="77">
        <f t="shared" si="4"/>
        <v>483</v>
      </c>
      <c r="S21" s="77">
        <f t="shared" si="5"/>
        <v>0</v>
      </c>
      <c r="T21" t="s">
        <v>28</v>
      </c>
    </row>
    <row r="22" spans="1:20" ht="15.6" customHeight="1" x14ac:dyDescent="0.2">
      <c r="A22" s="90"/>
      <c r="B22" s="42" t="s">
        <v>32</v>
      </c>
      <c r="C22" s="78">
        <v>191</v>
      </c>
      <c r="D22" s="78">
        <v>42</v>
      </c>
      <c r="E22" s="78">
        <v>0</v>
      </c>
      <c r="F22" s="45">
        <f t="shared" si="0"/>
        <v>233</v>
      </c>
      <c r="G22" s="78">
        <v>146</v>
      </c>
      <c r="H22" s="78">
        <v>136</v>
      </c>
      <c r="I22" s="78">
        <v>0</v>
      </c>
      <c r="J22" s="46">
        <f t="shared" si="1"/>
        <v>282</v>
      </c>
      <c r="L22" t="s">
        <v>48</v>
      </c>
      <c r="M22" t="s">
        <v>48</v>
      </c>
      <c r="N22" t="s">
        <v>53</v>
      </c>
      <c r="O22" t="s">
        <v>54</v>
      </c>
      <c r="P22" s="77">
        <f t="shared" si="2"/>
        <v>233</v>
      </c>
      <c r="Q22" s="77">
        <f t="shared" si="3"/>
        <v>0</v>
      </c>
      <c r="R22" s="77">
        <f t="shared" si="4"/>
        <v>282</v>
      </c>
      <c r="S22" s="77">
        <f t="shared" si="5"/>
        <v>0</v>
      </c>
      <c r="T22" t="s">
        <v>28</v>
      </c>
    </row>
    <row r="23" spans="1:20" ht="15.6" customHeight="1" x14ac:dyDescent="0.2">
      <c r="A23" s="90"/>
      <c r="B23" s="42" t="s">
        <v>35</v>
      </c>
      <c r="C23" s="78">
        <v>153</v>
      </c>
      <c r="D23" s="78">
        <v>67</v>
      </c>
      <c r="E23" s="78">
        <v>0</v>
      </c>
      <c r="F23" s="45">
        <f t="shared" si="0"/>
        <v>220</v>
      </c>
      <c r="G23" s="78">
        <v>90</v>
      </c>
      <c r="H23" s="78">
        <v>112</v>
      </c>
      <c r="I23" s="78">
        <v>0</v>
      </c>
      <c r="J23" s="46">
        <f t="shared" si="1"/>
        <v>202</v>
      </c>
      <c r="L23" t="s">
        <v>48</v>
      </c>
      <c r="M23" t="s">
        <v>48</v>
      </c>
      <c r="N23" t="s">
        <v>55</v>
      </c>
      <c r="O23" t="s">
        <v>56</v>
      </c>
      <c r="P23" s="77">
        <f t="shared" si="2"/>
        <v>220</v>
      </c>
      <c r="Q23" s="77">
        <f t="shared" si="3"/>
        <v>0</v>
      </c>
      <c r="R23" s="77">
        <f t="shared" si="4"/>
        <v>202</v>
      </c>
      <c r="S23" s="77">
        <f t="shared" si="5"/>
        <v>0</v>
      </c>
      <c r="T23" t="s">
        <v>28</v>
      </c>
    </row>
    <row r="24" spans="1:20" ht="15.6" customHeight="1" x14ac:dyDescent="0.25">
      <c r="A24" s="91"/>
      <c r="B24" s="42" t="s">
        <v>44</v>
      </c>
      <c r="C24" s="78">
        <v>157</v>
      </c>
      <c r="D24" s="78">
        <v>2</v>
      </c>
      <c r="E24" s="78">
        <v>10</v>
      </c>
      <c r="F24" s="45">
        <f t="shared" si="0"/>
        <v>169</v>
      </c>
      <c r="G24" s="78">
        <v>43</v>
      </c>
      <c r="H24" s="78">
        <v>0</v>
      </c>
      <c r="I24" s="78">
        <v>7</v>
      </c>
      <c r="J24" s="46">
        <f t="shared" si="1"/>
        <v>50</v>
      </c>
      <c r="L24" s="50" t="s">
        <v>48</v>
      </c>
      <c r="M24" s="50" t="s">
        <v>48</v>
      </c>
      <c r="N24" s="51" t="s">
        <v>57</v>
      </c>
      <c r="O24" s="51" t="s">
        <v>58</v>
      </c>
      <c r="P24" s="77">
        <f t="shared" si="2"/>
        <v>159</v>
      </c>
      <c r="Q24" s="77">
        <f t="shared" si="3"/>
        <v>10</v>
      </c>
      <c r="R24" s="77">
        <f t="shared" si="4"/>
        <v>43</v>
      </c>
      <c r="S24" s="77">
        <f t="shared" si="5"/>
        <v>7</v>
      </c>
      <c r="T24" t="s">
        <v>28</v>
      </c>
    </row>
    <row r="25" spans="1:20" ht="15.6" customHeight="1" x14ac:dyDescent="0.25">
      <c r="A25" s="34" t="s">
        <v>59</v>
      </c>
      <c r="B25" s="42" t="s">
        <v>60</v>
      </c>
      <c r="C25" s="78">
        <v>54</v>
      </c>
      <c r="D25" s="78">
        <v>1</v>
      </c>
      <c r="E25" s="78">
        <v>0</v>
      </c>
      <c r="F25" s="45">
        <f t="shared" si="0"/>
        <v>55</v>
      </c>
      <c r="G25" s="78">
        <v>9</v>
      </c>
      <c r="H25" s="78">
        <v>21</v>
      </c>
      <c r="I25" s="78">
        <v>0</v>
      </c>
      <c r="J25" s="46">
        <f t="shared" si="1"/>
        <v>30</v>
      </c>
      <c r="L25" s="56" t="s">
        <v>48</v>
      </c>
      <c r="M25" s="53" t="s">
        <v>61</v>
      </c>
      <c r="N25" t="s">
        <v>62</v>
      </c>
      <c r="O25" t="s">
        <v>63</v>
      </c>
      <c r="P25" s="77">
        <f t="shared" si="2"/>
        <v>55</v>
      </c>
      <c r="Q25" s="77">
        <f t="shared" si="3"/>
        <v>0</v>
      </c>
      <c r="R25" s="77">
        <f t="shared" si="4"/>
        <v>30</v>
      </c>
      <c r="S25" s="77">
        <f t="shared" si="5"/>
        <v>0</v>
      </c>
      <c r="T25" t="s">
        <v>28</v>
      </c>
    </row>
    <row r="26" spans="1:20" ht="15.6" customHeight="1" x14ac:dyDescent="0.25">
      <c r="A26" s="89" t="s">
        <v>64</v>
      </c>
      <c r="B26" s="41" t="s">
        <v>24</v>
      </c>
      <c r="C26" s="78">
        <v>241</v>
      </c>
      <c r="D26" s="78">
        <v>113</v>
      </c>
      <c r="E26" s="78">
        <v>318</v>
      </c>
      <c r="F26" s="45">
        <f t="shared" si="0"/>
        <v>672</v>
      </c>
      <c r="G26" s="78">
        <v>236</v>
      </c>
      <c r="H26" s="78">
        <v>52</v>
      </c>
      <c r="I26" s="78">
        <v>318</v>
      </c>
      <c r="J26" s="46">
        <f t="shared" si="1"/>
        <v>606</v>
      </c>
      <c r="L26" s="50" t="s">
        <v>65</v>
      </c>
      <c r="M26" s="50" t="s">
        <v>65</v>
      </c>
      <c r="N26" s="51" t="s">
        <v>66</v>
      </c>
      <c r="O26" s="51" t="s">
        <v>67</v>
      </c>
      <c r="P26" s="77">
        <f t="shared" si="2"/>
        <v>354</v>
      </c>
      <c r="Q26" s="77">
        <f t="shared" si="3"/>
        <v>318</v>
      </c>
      <c r="R26" s="77">
        <f t="shared" si="4"/>
        <v>288</v>
      </c>
      <c r="S26" s="77">
        <f t="shared" si="5"/>
        <v>318</v>
      </c>
      <c r="T26" t="s">
        <v>28</v>
      </c>
    </row>
    <row r="27" spans="1:20" ht="14.25" customHeight="1" x14ac:dyDescent="0.25">
      <c r="A27" s="90"/>
      <c r="B27" s="41" t="s">
        <v>29</v>
      </c>
      <c r="C27" s="78">
        <v>237</v>
      </c>
      <c r="D27" s="78">
        <v>34</v>
      </c>
      <c r="E27" s="78">
        <v>276</v>
      </c>
      <c r="F27" s="45">
        <f t="shared" si="0"/>
        <v>547</v>
      </c>
      <c r="G27" s="78">
        <v>208</v>
      </c>
      <c r="H27" s="78">
        <v>112</v>
      </c>
      <c r="I27" s="78">
        <v>276</v>
      </c>
      <c r="J27" s="46">
        <f t="shared" si="1"/>
        <v>596</v>
      </c>
      <c r="L27" s="53" t="s">
        <v>65</v>
      </c>
      <c r="M27" s="53" t="s">
        <v>65</v>
      </c>
      <c r="N27" t="s">
        <v>68</v>
      </c>
      <c r="O27" t="s">
        <v>69</v>
      </c>
      <c r="P27" s="77">
        <f t="shared" si="2"/>
        <v>271</v>
      </c>
      <c r="Q27" s="77">
        <f t="shared" si="3"/>
        <v>276</v>
      </c>
      <c r="R27" s="77">
        <f t="shared" si="4"/>
        <v>320</v>
      </c>
      <c r="S27" s="77">
        <f t="shared" si="5"/>
        <v>276</v>
      </c>
      <c r="T27" t="s">
        <v>28</v>
      </c>
    </row>
    <row r="28" spans="1:20" ht="15.6" customHeight="1" x14ac:dyDescent="0.25">
      <c r="A28" s="90"/>
      <c r="B28" s="41" t="s">
        <v>32</v>
      </c>
      <c r="C28" s="78">
        <v>239</v>
      </c>
      <c r="D28" s="78">
        <v>15</v>
      </c>
      <c r="E28" s="78">
        <v>287</v>
      </c>
      <c r="F28" s="45">
        <f t="shared" si="0"/>
        <v>541</v>
      </c>
      <c r="G28" s="78">
        <v>127</v>
      </c>
      <c r="H28" s="78">
        <v>84</v>
      </c>
      <c r="I28" s="78">
        <v>287</v>
      </c>
      <c r="J28" s="46">
        <f t="shared" si="1"/>
        <v>498</v>
      </c>
      <c r="L28" s="50" t="s">
        <v>65</v>
      </c>
      <c r="M28" s="50" t="s">
        <v>65</v>
      </c>
      <c r="N28" s="51" t="s">
        <v>70</v>
      </c>
      <c r="O28" s="51" t="s">
        <v>71</v>
      </c>
      <c r="P28" s="77">
        <f t="shared" si="2"/>
        <v>254</v>
      </c>
      <c r="Q28" s="77">
        <f t="shared" si="3"/>
        <v>287</v>
      </c>
      <c r="R28" s="77">
        <f t="shared" si="4"/>
        <v>211</v>
      </c>
      <c r="S28" s="77">
        <f t="shared" si="5"/>
        <v>287</v>
      </c>
      <c r="T28" t="s">
        <v>28</v>
      </c>
    </row>
    <row r="29" spans="1:20" ht="15.6" customHeight="1" x14ac:dyDescent="0.25">
      <c r="A29" s="90"/>
      <c r="B29" s="42" t="s">
        <v>72</v>
      </c>
      <c r="C29" s="78">
        <v>239</v>
      </c>
      <c r="D29" s="78">
        <v>44</v>
      </c>
      <c r="E29" s="78">
        <v>248</v>
      </c>
      <c r="F29" s="45">
        <f t="shared" si="0"/>
        <v>531</v>
      </c>
      <c r="G29" s="78">
        <v>205</v>
      </c>
      <c r="H29" s="78">
        <v>16</v>
      </c>
      <c r="I29" s="78">
        <v>248</v>
      </c>
      <c r="J29" s="46">
        <f t="shared" si="1"/>
        <v>469</v>
      </c>
      <c r="L29" s="53" t="s">
        <v>65</v>
      </c>
      <c r="M29" s="53" t="s">
        <v>65</v>
      </c>
      <c r="N29" t="s">
        <v>73</v>
      </c>
      <c r="O29" t="s">
        <v>74</v>
      </c>
      <c r="P29" s="77">
        <f t="shared" si="2"/>
        <v>283</v>
      </c>
      <c r="Q29" s="77">
        <f t="shared" si="3"/>
        <v>248</v>
      </c>
      <c r="R29" s="77">
        <f t="shared" si="4"/>
        <v>221</v>
      </c>
      <c r="S29" s="77">
        <f t="shared" si="5"/>
        <v>248</v>
      </c>
      <c r="T29" t="s">
        <v>28</v>
      </c>
    </row>
    <row r="30" spans="1:20" ht="15.6" customHeight="1" x14ac:dyDescent="0.25">
      <c r="A30" s="91"/>
      <c r="B30" s="42" t="s">
        <v>44</v>
      </c>
      <c r="C30" s="78">
        <v>5</v>
      </c>
      <c r="D30" s="78">
        <v>0</v>
      </c>
      <c r="E30" s="78">
        <v>7</v>
      </c>
      <c r="F30" s="45">
        <f t="shared" si="0"/>
        <v>12</v>
      </c>
      <c r="G30" s="78">
        <v>4</v>
      </c>
      <c r="H30" s="78">
        <v>0</v>
      </c>
      <c r="I30" s="78">
        <v>7</v>
      </c>
      <c r="J30" s="46">
        <f t="shared" si="1"/>
        <v>11</v>
      </c>
      <c r="L30" s="50" t="s">
        <v>65</v>
      </c>
      <c r="M30" s="50" t="s">
        <v>65</v>
      </c>
      <c r="N30" s="51" t="s">
        <v>75</v>
      </c>
      <c r="O30" s="51" t="s">
        <v>76</v>
      </c>
      <c r="P30" s="77">
        <f t="shared" si="2"/>
        <v>5</v>
      </c>
      <c r="Q30" s="77">
        <f t="shared" si="3"/>
        <v>7</v>
      </c>
      <c r="R30" s="77">
        <f t="shared" si="4"/>
        <v>4</v>
      </c>
      <c r="S30" s="77">
        <f t="shared" si="5"/>
        <v>7</v>
      </c>
      <c r="T30" t="s">
        <v>28</v>
      </c>
    </row>
    <row r="31" spans="1:20" ht="15.6" customHeight="1" x14ac:dyDescent="0.25">
      <c r="A31" s="84" t="s">
        <v>77</v>
      </c>
      <c r="B31" s="85"/>
      <c r="C31" s="78">
        <v>119</v>
      </c>
      <c r="D31" s="78">
        <v>0</v>
      </c>
      <c r="E31" s="78">
        <v>0</v>
      </c>
      <c r="F31" s="45">
        <f t="shared" si="0"/>
        <v>119</v>
      </c>
      <c r="G31" s="78">
        <v>119</v>
      </c>
      <c r="H31" s="78">
        <v>0</v>
      </c>
      <c r="I31" s="78">
        <v>0</v>
      </c>
      <c r="J31" s="46">
        <f t="shared" si="1"/>
        <v>119</v>
      </c>
      <c r="L31" s="55" t="s">
        <v>65</v>
      </c>
      <c r="M31" s="50" t="s">
        <v>78</v>
      </c>
      <c r="N31" s="51" t="s">
        <v>79</v>
      </c>
      <c r="O31" s="51" t="s">
        <v>80</v>
      </c>
      <c r="P31" s="77">
        <f t="shared" si="2"/>
        <v>119</v>
      </c>
      <c r="Q31" s="77">
        <f t="shared" si="3"/>
        <v>0</v>
      </c>
      <c r="R31" s="77">
        <f t="shared" si="4"/>
        <v>119</v>
      </c>
      <c r="S31" s="77">
        <f t="shared" si="5"/>
        <v>0</v>
      </c>
      <c r="T31" t="s">
        <v>28</v>
      </c>
    </row>
    <row r="32" spans="1:20" ht="15.6" customHeight="1" x14ac:dyDescent="0.25">
      <c r="A32" s="84" t="s">
        <v>81</v>
      </c>
      <c r="B32" s="85"/>
      <c r="C32" s="78">
        <v>481</v>
      </c>
      <c r="D32" s="78">
        <v>11</v>
      </c>
      <c r="E32" s="78">
        <v>8</v>
      </c>
      <c r="F32" s="45">
        <f t="shared" si="0"/>
        <v>500</v>
      </c>
      <c r="G32" s="78">
        <v>364</v>
      </c>
      <c r="H32" s="78">
        <v>25</v>
      </c>
      <c r="I32" s="78">
        <v>8</v>
      </c>
      <c r="J32" s="46">
        <f t="shared" si="1"/>
        <v>397</v>
      </c>
      <c r="L32" s="56" t="s">
        <v>82</v>
      </c>
      <c r="M32" s="53" t="s">
        <v>82</v>
      </c>
      <c r="N32" t="s">
        <v>83</v>
      </c>
      <c r="O32" t="s">
        <v>84</v>
      </c>
      <c r="P32" s="77">
        <f t="shared" si="2"/>
        <v>492</v>
      </c>
      <c r="Q32" s="77">
        <f t="shared" si="3"/>
        <v>8</v>
      </c>
      <c r="R32" s="77">
        <f t="shared" si="4"/>
        <v>389</v>
      </c>
      <c r="S32" s="77">
        <f t="shared" si="5"/>
        <v>8</v>
      </c>
      <c r="T32" t="s">
        <v>28</v>
      </c>
    </row>
    <row r="33" spans="1:20" ht="15.6" customHeight="1" x14ac:dyDescent="0.25">
      <c r="A33" s="84" t="s">
        <v>85</v>
      </c>
      <c r="B33" s="85"/>
      <c r="C33" s="78">
        <v>339</v>
      </c>
      <c r="D33" s="78">
        <v>2</v>
      </c>
      <c r="E33" s="78">
        <v>113</v>
      </c>
      <c r="F33" s="45">
        <f t="shared" si="0"/>
        <v>454</v>
      </c>
      <c r="G33" s="78">
        <v>206</v>
      </c>
      <c r="H33" s="78">
        <v>62</v>
      </c>
      <c r="I33" s="78">
        <v>157</v>
      </c>
      <c r="J33" s="46">
        <f t="shared" si="1"/>
        <v>425</v>
      </c>
      <c r="L33" s="50" t="s">
        <v>86</v>
      </c>
      <c r="M33" s="50" t="s">
        <v>86</v>
      </c>
      <c r="N33" s="51" t="s">
        <v>87</v>
      </c>
      <c r="O33" s="51" t="s">
        <v>88</v>
      </c>
      <c r="P33" s="77">
        <f t="shared" si="2"/>
        <v>341</v>
      </c>
      <c r="Q33" s="77">
        <f t="shared" si="3"/>
        <v>113</v>
      </c>
      <c r="R33" s="77">
        <f t="shared" si="4"/>
        <v>268</v>
      </c>
      <c r="S33" s="77">
        <f t="shared" si="5"/>
        <v>157</v>
      </c>
      <c r="T33" t="s">
        <v>28</v>
      </c>
    </row>
    <row r="34" spans="1:20" ht="15.6" customHeight="1" x14ac:dyDescent="0.25">
      <c r="A34" s="86" t="s">
        <v>89</v>
      </c>
      <c r="B34" s="85"/>
      <c r="C34" s="78">
        <v>78</v>
      </c>
      <c r="D34" s="78">
        <v>2</v>
      </c>
      <c r="E34" s="78">
        <v>0</v>
      </c>
      <c r="F34" s="45">
        <f t="shared" si="0"/>
        <v>80</v>
      </c>
      <c r="G34" s="78">
        <v>72</v>
      </c>
      <c r="H34" s="78">
        <v>13</v>
      </c>
      <c r="I34" s="78">
        <v>0</v>
      </c>
      <c r="J34" s="46">
        <f t="shared" si="1"/>
        <v>85</v>
      </c>
      <c r="L34" s="53" t="s">
        <v>86</v>
      </c>
      <c r="M34" s="53" t="s">
        <v>90</v>
      </c>
      <c r="N34" t="s">
        <v>91</v>
      </c>
      <c r="O34" t="s">
        <v>92</v>
      </c>
      <c r="P34" s="77">
        <f t="shared" si="2"/>
        <v>80</v>
      </c>
      <c r="Q34" s="77">
        <f t="shared" si="3"/>
        <v>0</v>
      </c>
      <c r="R34" s="77">
        <f t="shared" si="4"/>
        <v>85</v>
      </c>
      <c r="S34" s="77">
        <f t="shared" si="5"/>
        <v>0</v>
      </c>
      <c r="T34" t="s">
        <v>28</v>
      </c>
    </row>
    <row r="35" spans="1:20" ht="14.25" customHeight="1" x14ac:dyDescent="0.25">
      <c r="A35" s="84" t="s">
        <v>93</v>
      </c>
      <c r="B35" s="85"/>
      <c r="C35" s="78">
        <v>168</v>
      </c>
      <c r="D35" s="78">
        <v>0</v>
      </c>
      <c r="E35" s="78">
        <v>46</v>
      </c>
      <c r="F35" s="45">
        <f t="shared" si="0"/>
        <v>214</v>
      </c>
      <c r="G35" s="78">
        <v>54</v>
      </c>
      <c r="H35" s="78">
        <v>25</v>
      </c>
      <c r="I35" s="78">
        <v>125</v>
      </c>
      <c r="J35" s="46">
        <f t="shared" si="1"/>
        <v>204</v>
      </c>
      <c r="L35" s="50" t="s">
        <v>86</v>
      </c>
      <c r="M35" s="50" t="s">
        <v>94</v>
      </c>
      <c r="N35" s="51" t="s">
        <v>95</v>
      </c>
      <c r="O35" s="51" t="s">
        <v>96</v>
      </c>
      <c r="P35" s="77">
        <f t="shared" si="2"/>
        <v>168</v>
      </c>
      <c r="Q35" s="77">
        <f t="shared" si="3"/>
        <v>46</v>
      </c>
      <c r="R35" s="77">
        <f t="shared" si="4"/>
        <v>79</v>
      </c>
      <c r="S35" s="77">
        <f t="shared" si="5"/>
        <v>125</v>
      </c>
      <c r="T35" t="s">
        <v>28</v>
      </c>
    </row>
    <row r="36" spans="1:20" ht="14.25" customHeight="1" x14ac:dyDescent="0.25">
      <c r="A36" s="84" t="s">
        <v>97</v>
      </c>
      <c r="B36" s="85"/>
      <c r="C36" s="78">
        <v>114</v>
      </c>
      <c r="D36" s="78">
        <v>10</v>
      </c>
      <c r="E36" s="78">
        <v>34</v>
      </c>
      <c r="F36" s="45">
        <f t="shared" si="0"/>
        <v>158</v>
      </c>
      <c r="G36" s="78">
        <v>109</v>
      </c>
      <c r="H36" s="78">
        <v>36</v>
      </c>
      <c r="I36" s="78">
        <v>34</v>
      </c>
      <c r="J36" s="46">
        <f t="shared" si="1"/>
        <v>179</v>
      </c>
      <c r="L36" s="53" t="s">
        <v>86</v>
      </c>
      <c r="M36" s="53" t="s">
        <v>98</v>
      </c>
      <c r="N36" t="s">
        <v>99</v>
      </c>
      <c r="O36" t="s">
        <v>100</v>
      </c>
      <c r="P36" s="77">
        <f t="shared" si="2"/>
        <v>124</v>
      </c>
      <c r="Q36" s="77">
        <f t="shared" si="3"/>
        <v>34</v>
      </c>
      <c r="R36" s="77">
        <f t="shared" si="4"/>
        <v>145</v>
      </c>
      <c r="S36" s="77">
        <f t="shared" si="5"/>
        <v>34</v>
      </c>
      <c r="T36" t="s">
        <v>28</v>
      </c>
    </row>
    <row r="37" spans="1:20" ht="15.6" customHeight="1" x14ac:dyDescent="0.25">
      <c r="A37" s="34" t="s">
        <v>101</v>
      </c>
      <c r="B37" s="34" t="s">
        <v>102</v>
      </c>
      <c r="C37" s="78">
        <v>66</v>
      </c>
      <c r="D37" s="78">
        <v>0</v>
      </c>
      <c r="E37" s="78">
        <v>23</v>
      </c>
      <c r="F37" s="45">
        <f t="shared" si="0"/>
        <v>89</v>
      </c>
      <c r="G37" s="78">
        <v>46</v>
      </c>
      <c r="H37" s="78">
        <v>3</v>
      </c>
      <c r="I37" s="78">
        <v>28</v>
      </c>
      <c r="J37" s="46">
        <f t="shared" si="1"/>
        <v>77</v>
      </c>
      <c r="L37" s="55" t="s">
        <v>86</v>
      </c>
      <c r="M37" s="50" t="s">
        <v>103</v>
      </c>
      <c r="N37" s="51" t="s">
        <v>104</v>
      </c>
      <c r="O37" s="51" t="s">
        <v>105</v>
      </c>
      <c r="P37" s="77">
        <f t="shared" si="2"/>
        <v>66</v>
      </c>
      <c r="Q37" s="77">
        <f t="shared" si="3"/>
        <v>23</v>
      </c>
      <c r="R37" s="77">
        <f t="shared" si="4"/>
        <v>49</v>
      </c>
      <c r="S37" s="77">
        <f t="shared" si="5"/>
        <v>28</v>
      </c>
      <c r="T37" t="s">
        <v>28</v>
      </c>
    </row>
    <row r="38" spans="1:20" ht="15.6" customHeight="1" x14ac:dyDescent="0.25">
      <c r="A38" s="84" t="s">
        <v>106</v>
      </c>
      <c r="B38" s="85"/>
      <c r="C38" s="78">
        <v>155</v>
      </c>
      <c r="D38" s="78">
        <v>12</v>
      </c>
      <c r="E38" s="78">
        <v>0</v>
      </c>
      <c r="F38" s="45">
        <f t="shared" si="0"/>
        <v>167</v>
      </c>
      <c r="G38" s="78">
        <v>94</v>
      </c>
      <c r="H38" s="78">
        <v>34</v>
      </c>
      <c r="I38" s="78">
        <v>0</v>
      </c>
      <c r="J38" s="46">
        <f t="shared" si="1"/>
        <v>128</v>
      </c>
      <c r="L38" s="53" t="s">
        <v>107</v>
      </c>
      <c r="M38" s="53" t="s">
        <v>108</v>
      </c>
      <c r="N38" t="s">
        <v>109</v>
      </c>
      <c r="O38" t="s">
        <v>110</v>
      </c>
      <c r="P38" s="77">
        <f t="shared" si="2"/>
        <v>167</v>
      </c>
      <c r="Q38" s="77">
        <f t="shared" si="3"/>
        <v>0</v>
      </c>
      <c r="R38" s="77">
        <f t="shared" si="4"/>
        <v>128</v>
      </c>
      <c r="S38" s="77">
        <f t="shared" si="5"/>
        <v>0</v>
      </c>
      <c r="T38" t="s">
        <v>28</v>
      </c>
    </row>
    <row r="39" spans="1:20" ht="15.6" customHeight="1" x14ac:dyDescent="0.25">
      <c r="A39" s="35" t="s">
        <v>111</v>
      </c>
      <c r="B39" s="82" t="s">
        <v>60</v>
      </c>
      <c r="C39" s="78">
        <v>32</v>
      </c>
      <c r="D39" s="78">
        <v>0</v>
      </c>
      <c r="E39" s="78">
        <v>8</v>
      </c>
      <c r="F39" s="45">
        <f t="shared" si="0"/>
        <v>40</v>
      </c>
      <c r="G39" s="78">
        <v>18</v>
      </c>
      <c r="H39" s="78">
        <v>11</v>
      </c>
      <c r="I39" s="78">
        <v>11</v>
      </c>
      <c r="J39" s="46">
        <f t="shared" si="1"/>
        <v>40</v>
      </c>
      <c r="L39" s="50" t="s">
        <v>107</v>
      </c>
      <c r="M39" s="50" t="s">
        <v>112</v>
      </c>
      <c r="N39" s="51" t="s">
        <v>113</v>
      </c>
      <c r="O39" s="51" t="s">
        <v>114</v>
      </c>
      <c r="P39" s="77">
        <f t="shared" si="2"/>
        <v>32</v>
      </c>
      <c r="Q39" s="77">
        <f t="shared" si="3"/>
        <v>8</v>
      </c>
      <c r="R39" s="77">
        <f t="shared" si="4"/>
        <v>29</v>
      </c>
      <c r="S39" s="77">
        <f t="shared" si="5"/>
        <v>11</v>
      </c>
      <c r="T39" t="s">
        <v>28</v>
      </c>
    </row>
    <row r="40" spans="1:20" ht="15.75" customHeight="1" x14ac:dyDescent="0.25">
      <c r="A40" s="35" t="s">
        <v>115</v>
      </c>
      <c r="B40" s="82" t="s">
        <v>116</v>
      </c>
      <c r="C40" s="78">
        <v>64</v>
      </c>
      <c r="D40" s="78">
        <v>0</v>
      </c>
      <c r="E40" s="78">
        <v>7</v>
      </c>
      <c r="F40" s="45">
        <f t="shared" si="0"/>
        <v>71</v>
      </c>
      <c r="G40" s="78">
        <v>43</v>
      </c>
      <c r="H40" s="78">
        <v>0</v>
      </c>
      <c r="I40" s="78">
        <v>0</v>
      </c>
      <c r="J40" s="46">
        <f t="shared" si="1"/>
        <v>43</v>
      </c>
      <c r="L40" s="53" t="s">
        <v>107</v>
      </c>
      <c r="M40" s="53" t="s">
        <v>117</v>
      </c>
      <c r="N40" t="s">
        <v>118</v>
      </c>
      <c r="O40" t="s">
        <v>119</v>
      </c>
      <c r="P40" s="77">
        <f t="shared" si="2"/>
        <v>64</v>
      </c>
      <c r="Q40" s="77">
        <f t="shared" si="3"/>
        <v>7</v>
      </c>
      <c r="R40" s="77">
        <f t="shared" si="4"/>
        <v>43</v>
      </c>
      <c r="S40" s="77">
        <f t="shared" si="5"/>
        <v>0</v>
      </c>
      <c r="T40" t="s">
        <v>28</v>
      </c>
    </row>
    <row r="41" spans="1:20" ht="15.6" customHeight="1" x14ac:dyDescent="0.25">
      <c r="A41" s="35" t="s">
        <v>120</v>
      </c>
      <c r="B41" s="82" t="s">
        <v>60</v>
      </c>
      <c r="C41" s="78">
        <v>99</v>
      </c>
      <c r="D41" s="78">
        <v>0</v>
      </c>
      <c r="E41" s="78">
        <v>0</v>
      </c>
      <c r="F41" s="45">
        <f t="shared" si="0"/>
        <v>99</v>
      </c>
      <c r="G41" s="78">
        <v>42</v>
      </c>
      <c r="H41" s="78">
        <v>47</v>
      </c>
      <c r="I41" s="78">
        <v>0</v>
      </c>
      <c r="J41" s="46">
        <f t="shared" si="1"/>
        <v>89</v>
      </c>
      <c r="L41" s="55" t="s">
        <v>107</v>
      </c>
      <c r="M41" s="50" t="s">
        <v>121</v>
      </c>
      <c r="N41" s="51" t="s">
        <v>122</v>
      </c>
      <c r="O41" s="51" t="s">
        <v>123</v>
      </c>
      <c r="P41" s="77">
        <f t="shared" si="2"/>
        <v>99</v>
      </c>
      <c r="Q41" s="77">
        <f t="shared" si="3"/>
        <v>0</v>
      </c>
      <c r="R41" s="77">
        <f t="shared" si="4"/>
        <v>89</v>
      </c>
      <c r="S41" s="77">
        <f t="shared" si="5"/>
        <v>0</v>
      </c>
      <c r="T41" t="s">
        <v>28</v>
      </c>
    </row>
    <row r="42" spans="1:20" ht="15.6" customHeight="1" x14ac:dyDescent="0.25">
      <c r="A42" s="84" t="s">
        <v>124</v>
      </c>
      <c r="B42" s="85"/>
      <c r="C42" s="78">
        <v>209</v>
      </c>
      <c r="D42" s="78">
        <v>37</v>
      </c>
      <c r="E42" s="78">
        <v>4</v>
      </c>
      <c r="F42" s="45">
        <f t="shared" si="0"/>
        <v>250</v>
      </c>
      <c r="G42" s="78">
        <v>162</v>
      </c>
      <c r="H42" s="78">
        <v>103</v>
      </c>
      <c r="I42" s="78">
        <v>5</v>
      </c>
      <c r="J42" s="46">
        <f t="shared" si="1"/>
        <v>270</v>
      </c>
      <c r="L42" s="53" t="s">
        <v>125</v>
      </c>
      <c r="M42" s="53" t="s">
        <v>125</v>
      </c>
      <c r="N42" t="s">
        <v>126</v>
      </c>
      <c r="O42" t="s">
        <v>127</v>
      </c>
      <c r="P42" s="77">
        <f t="shared" si="2"/>
        <v>246</v>
      </c>
      <c r="Q42" s="77">
        <f t="shared" si="3"/>
        <v>4</v>
      </c>
      <c r="R42" s="77">
        <f t="shared" si="4"/>
        <v>265</v>
      </c>
      <c r="S42" s="77">
        <f t="shared" si="5"/>
        <v>5</v>
      </c>
      <c r="T42" t="s">
        <v>28</v>
      </c>
    </row>
    <row r="43" spans="1:20" ht="15.6" customHeight="1" x14ac:dyDescent="0.25">
      <c r="A43" s="35" t="s">
        <v>128</v>
      </c>
      <c r="B43" s="34" t="s">
        <v>60</v>
      </c>
      <c r="C43" s="78">
        <v>45</v>
      </c>
      <c r="D43" s="78">
        <v>3</v>
      </c>
      <c r="E43" s="78">
        <v>0</v>
      </c>
      <c r="F43" s="45">
        <f t="shared" si="0"/>
        <v>48</v>
      </c>
      <c r="G43" s="78">
        <v>50</v>
      </c>
      <c r="H43" s="78">
        <v>5</v>
      </c>
      <c r="I43" s="78">
        <v>0</v>
      </c>
      <c r="J43" s="46">
        <f t="shared" si="1"/>
        <v>55</v>
      </c>
      <c r="L43" s="50" t="s">
        <v>125</v>
      </c>
      <c r="M43" s="50" t="s">
        <v>129</v>
      </c>
      <c r="N43" s="51" t="s">
        <v>130</v>
      </c>
      <c r="O43" s="51" t="s">
        <v>131</v>
      </c>
      <c r="P43" s="77">
        <f t="shared" si="2"/>
        <v>48</v>
      </c>
      <c r="Q43" s="77">
        <f t="shared" si="3"/>
        <v>0</v>
      </c>
      <c r="R43" s="77">
        <f t="shared" si="4"/>
        <v>55</v>
      </c>
      <c r="S43" s="77">
        <f t="shared" si="5"/>
        <v>0</v>
      </c>
      <c r="T43" t="s">
        <v>28</v>
      </c>
    </row>
    <row r="44" spans="1:20" ht="15.6" customHeight="1" x14ac:dyDescent="0.25">
      <c r="A44" s="35" t="s">
        <v>132</v>
      </c>
      <c r="B44" s="36" t="s">
        <v>116</v>
      </c>
      <c r="C44" s="78">
        <v>48</v>
      </c>
      <c r="D44" s="78">
        <v>0</v>
      </c>
      <c r="E44" s="78">
        <v>0</v>
      </c>
      <c r="F44" s="45">
        <f t="shared" si="0"/>
        <v>48</v>
      </c>
      <c r="G44" s="78">
        <v>57</v>
      </c>
      <c r="H44" s="78">
        <v>0</v>
      </c>
      <c r="I44" s="78">
        <v>0</v>
      </c>
      <c r="J44" s="46">
        <f t="shared" si="1"/>
        <v>57</v>
      </c>
      <c r="L44" s="53" t="s">
        <v>125</v>
      </c>
      <c r="M44" s="53" t="s">
        <v>133</v>
      </c>
      <c r="N44" t="s">
        <v>134</v>
      </c>
      <c r="O44" t="s">
        <v>135</v>
      </c>
      <c r="P44" s="77">
        <f t="shared" si="2"/>
        <v>48</v>
      </c>
      <c r="Q44" s="77">
        <f t="shared" si="3"/>
        <v>0</v>
      </c>
      <c r="R44" s="77">
        <f t="shared" si="4"/>
        <v>57</v>
      </c>
      <c r="S44" s="77">
        <f t="shared" si="5"/>
        <v>0</v>
      </c>
      <c r="T44" t="s">
        <v>28</v>
      </c>
    </row>
    <row r="45" spans="1:20" ht="15.6" customHeight="1" x14ac:dyDescent="0.25">
      <c r="A45" s="41" t="s">
        <v>136</v>
      </c>
      <c r="B45" s="34" t="s">
        <v>102</v>
      </c>
      <c r="C45" s="78">
        <v>18</v>
      </c>
      <c r="D45" s="78">
        <v>0</v>
      </c>
      <c r="E45" s="78">
        <v>0</v>
      </c>
      <c r="F45" s="45">
        <f t="shared" si="0"/>
        <v>18</v>
      </c>
      <c r="G45" s="78">
        <v>12</v>
      </c>
      <c r="H45" s="78">
        <v>0</v>
      </c>
      <c r="I45" s="78">
        <v>0</v>
      </c>
      <c r="J45" s="46">
        <f t="shared" si="1"/>
        <v>12</v>
      </c>
      <c r="L45" s="50" t="s">
        <v>125</v>
      </c>
      <c r="M45" s="50" t="s">
        <v>137</v>
      </c>
      <c r="N45" s="51" t="s">
        <v>138</v>
      </c>
      <c r="O45" s="51" t="s">
        <v>139</v>
      </c>
      <c r="P45" s="77">
        <f t="shared" ref="P45:P64" si="6">SUM(C45:D45)</f>
        <v>18</v>
      </c>
      <c r="Q45" s="77">
        <f t="shared" ref="Q45:Q64" si="7">SUM(E45)</f>
        <v>0</v>
      </c>
      <c r="R45" s="77">
        <f t="shared" ref="R45:R64" si="8">SUM(G45:H45)</f>
        <v>12</v>
      </c>
      <c r="S45" s="77">
        <f t="shared" si="5"/>
        <v>0</v>
      </c>
      <c r="T45" t="s">
        <v>28</v>
      </c>
    </row>
    <row r="46" spans="1:20" ht="15.6" customHeight="1" x14ac:dyDescent="0.25">
      <c r="A46" s="41" t="s">
        <v>140</v>
      </c>
      <c r="B46" s="34" t="s">
        <v>102</v>
      </c>
      <c r="C46" s="78">
        <v>9</v>
      </c>
      <c r="D46" s="78">
        <v>0</v>
      </c>
      <c r="E46" s="78">
        <v>0</v>
      </c>
      <c r="F46" s="45">
        <f t="shared" si="0"/>
        <v>9</v>
      </c>
      <c r="G46" s="78">
        <v>10</v>
      </c>
      <c r="H46" s="78">
        <v>1</v>
      </c>
      <c r="I46" s="78">
        <v>0</v>
      </c>
      <c r="J46" s="46">
        <f t="shared" ref="J46:J64" si="9">SUM(G46:I46)</f>
        <v>11</v>
      </c>
      <c r="L46" s="56" t="s">
        <v>125</v>
      </c>
      <c r="M46" s="53" t="s">
        <v>141</v>
      </c>
      <c r="N46" t="s">
        <v>142</v>
      </c>
      <c r="O46" t="s">
        <v>143</v>
      </c>
      <c r="P46" s="77">
        <f t="shared" si="6"/>
        <v>9</v>
      </c>
      <c r="Q46" s="77">
        <f t="shared" si="7"/>
        <v>0</v>
      </c>
      <c r="R46" s="77">
        <f t="shared" si="8"/>
        <v>11</v>
      </c>
      <c r="S46" s="77">
        <f t="shared" si="5"/>
        <v>0</v>
      </c>
      <c r="T46" t="s">
        <v>28</v>
      </c>
    </row>
    <row r="47" spans="1:20" ht="15.6" customHeight="1" x14ac:dyDescent="0.25">
      <c r="A47" s="89" t="s">
        <v>144</v>
      </c>
      <c r="B47" s="34" t="s">
        <v>24</v>
      </c>
      <c r="C47" s="78">
        <v>291</v>
      </c>
      <c r="D47" s="80">
        <v>40</v>
      </c>
      <c r="E47" s="80">
        <v>395</v>
      </c>
      <c r="F47" s="45">
        <f t="shared" si="0"/>
        <v>726</v>
      </c>
      <c r="G47" s="78">
        <v>221</v>
      </c>
      <c r="H47" s="80">
        <v>105</v>
      </c>
      <c r="I47" s="80">
        <v>395</v>
      </c>
      <c r="J47" s="46">
        <f t="shared" si="9"/>
        <v>721</v>
      </c>
      <c r="L47" s="50" t="s">
        <v>145</v>
      </c>
      <c r="M47" s="50" t="s">
        <v>145</v>
      </c>
      <c r="N47" s="51" t="s">
        <v>146</v>
      </c>
      <c r="O47" s="51" t="s">
        <v>147</v>
      </c>
      <c r="P47" s="77">
        <f t="shared" si="6"/>
        <v>331</v>
      </c>
      <c r="Q47" s="77">
        <f t="shared" si="7"/>
        <v>395</v>
      </c>
      <c r="R47" s="77">
        <f t="shared" si="8"/>
        <v>326</v>
      </c>
      <c r="S47" s="77">
        <f t="shared" si="5"/>
        <v>395</v>
      </c>
      <c r="T47" t="s">
        <v>28</v>
      </c>
    </row>
    <row r="48" spans="1:20" ht="15.6" customHeight="1" x14ac:dyDescent="0.25">
      <c r="A48" s="90"/>
      <c r="B48" s="36" t="s">
        <v>29</v>
      </c>
      <c r="C48" s="81">
        <v>287</v>
      </c>
      <c r="D48" s="80">
        <v>42</v>
      </c>
      <c r="E48" s="80">
        <v>72</v>
      </c>
      <c r="F48" s="45">
        <v>401</v>
      </c>
      <c r="G48" s="81">
        <v>232</v>
      </c>
      <c r="H48" s="80">
        <v>70</v>
      </c>
      <c r="I48" s="80">
        <v>72</v>
      </c>
      <c r="J48" s="46">
        <v>374</v>
      </c>
      <c r="L48" s="53" t="s">
        <v>145</v>
      </c>
      <c r="M48" s="53" t="s">
        <v>145</v>
      </c>
      <c r="N48" t="s">
        <v>148</v>
      </c>
      <c r="O48" t="s">
        <v>149</v>
      </c>
      <c r="P48" s="77">
        <f t="shared" si="6"/>
        <v>329</v>
      </c>
      <c r="Q48" s="77">
        <f t="shared" si="7"/>
        <v>72</v>
      </c>
      <c r="R48" s="77">
        <f t="shared" si="8"/>
        <v>302</v>
      </c>
      <c r="S48" s="77">
        <f t="shared" si="5"/>
        <v>72</v>
      </c>
      <c r="T48" t="s">
        <v>28</v>
      </c>
    </row>
    <row r="49" spans="1:20" ht="15.6" customHeight="1" x14ac:dyDescent="0.25">
      <c r="A49" s="91"/>
      <c r="B49" s="36" t="s">
        <v>44</v>
      </c>
      <c r="C49" s="78">
        <v>11</v>
      </c>
      <c r="D49" s="78">
        <v>0</v>
      </c>
      <c r="E49" s="80">
        <v>0</v>
      </c>
      <c r="F49" s="45">
        <f t="shared" si="0"/>
        <v>11</v>
      </c>
      <c r="G49" s="78">
        <v>9</v>
      </c>
      <c r="H49" s="78">
        <v>0</v>
      </c>
      <c r="I49" s="80">
        <v>0</v>
      </c>
      <c r="J49" s="46">
        <f t="shared" si="9"/>
        <v>9</v>
      </c>
      <c r="L49" s="50" t="s">
        <v>145</v>
      </c>
      <c r="M49" s="50" t="s">
        <v>145</v>
      </c>
      <c r="N49" s="51" t="s">
        <v>150</v>
      </c>
      <c r="O49" s="51" t="s">
        <v>151</v>
      </c>
      <c r="P49" s="77">
        <f t="shared" si="6"/>
        <v>11</v>
      </c>
      <c r="Q49" s="77">
        <f t="shared" si="7"/>
        <v>0</v>
      </c>
      <c r="R49" s="77">
        <f t="shared" si="8"/>
        <v>9</v>
      </c>
      <c r="S49" s="77">
        <f t="shared" si="5"/>
        <v>0</v>
      </c>
      <c r="T49" t="s">
        <v>28</v>
      </c>
    </row>
    <row r="50" spans="1:20" ht="15.6" customHeight="1" x14ac:dyDescent="0.25">
      <c r="A50" s="84" t="s">
        <v>152</v>
      </c>
      <c r="B50" s="85"/>
      <c r="C50" s="78">
        <v>46</v>
      </c>
      <c r="D50" s="78">
        <v>0</v>
      </c>
      <c r="E50" s="78">
        <v>0</v>
      </c>
      <c r="F50" s="45">
        <f t="shared" si="0"/>
        <v>46</v>
      </c>
      <c r="G50" s="78">
        <v>35</v>
      </c>
      <c r="H50" s="78">
        <v>3</v>
      </c>
      <c r="I50" s="78">
        <v>0</v>
      </c>
      <c r="J50" s="46">
        <f t="shared" si="9"/>
        <v>38</v>
      </c>
      <c r="L50" s="53" t="s">
        <v>145</v>
      </c>
      <c r="M50" s="53" t="s">
        <v>153</v>
      </c>
      <c r="N50" t="s">
        <v>154</v>
      </c>
      <c r="O50" t="s">
        <v>155</v>
      </c>
      <c r="P50" s="77">
        <f t="shared" si="6"/>
        <v>46</v>
      </c>
      <c r="Q50" s="77">
        <f t="shared" si="7"/>
        <v>0</v>
      </c>
      <c r="R50" s="77">
        <f t="shared" si="8"/>
        <v>38</v>
      </c>
      <c r="S50" s="77">
        <f t="shared" si="5"/>
        <v>0</v>
      </c>
      <c r="T50" t="s">
        <v>28</v>
      </c>
    </row>
    <row r="51" spans="1:20" ht="15.6" customHeight="1" x14ac:dyDescent="0.25">
      <c r="A51" s="84" t="s">
        <v>156</v>
      </c>
      <c r="B51" s="85"/>
      <c r="C51" s="78">
        <v>223</v>
      </c>
      <c r="D51" s="78">
        <v>35</v>
      </c>
      <c r="E51" s="78">
        <v>2</v>
      </c>
      <c r="F51" s="45">
        <f t="shared" si="0"/>
        <v>260</v>
      </c>
      <c r="G51" s="78">
        <v>160</v>
      </c>
      <c r="H51" s="78">
        <v>93</v>
      </c>
      <c r="I51" s="78">
        <v>1</v>
      </c>
      <c r="J51" s="46">
        <f t="shared" si="9"/>
        <v>254</v>
      </c>
      <c r="L51" s="53" t="s">
        <v>145</v>
      </c>
      <c r="M51" s="53" t="s">
        <v>157</v>
      </c>
      <c r="N51" t="s">
        <v>158</v>
      </c>
      <c r="O51" t="s">
        <v>159</v>
      </c>
      <c r="P51" s="77">
        <f t="shared" si="6"/>
        <v>258</v>
      </c>
      <c r="Q51" s="77">
        <f t="shared" si="7"/>
        <v>2</v>
      </c>
      <c r="R51" s="77">
        <f t="shared" si="8"/>
        <v>253</v>
      </c>
      <c r="S51" s="77">
        <f t="shared" si="5"/>
        <v>1</v>
      </c>
      <c r="T51" t="s">
        <v>28</v>
      </c>
    </row>
    <row r="52" spans="1:20" ht="15.6" customHeight="1" x14ac:dyDescent="0.25">
      <c r="A52" s="86" t="s">
        <v>160</v>
      </c>
      <c r="B52" s="85"/>
      <c r="C52" s="78">
        <v>688</v>
      </c>
      <c r="D52" s="78">
        <v>211</v>
      </c>
      <c r="E52" s="78">
        <v>274</v>
      </c>
      <c r="F52" s="45">
        <f t="shared" si="0"/>
        <v>1173</v>
      </c>
      <c r="G52" s="78">
        <v>279</v>
      </c>
      <c r="H52" s="78">
        <v>276</v>
      </c>
      <c r="I52" s="78">
        <v>259</v>
      </c>
      <c r="J52" s="46">
        <f t="shared" si="9"/>
        <v>814</v>
      </c>
      <c r="L52" s="50" t="s">
        <v>145</v>
      </c>
      <c r="M52" s="50" t="s">
        <v>161</v>
      </c>
      <c r="N52" s="51" t="s">
        <v>162</v>
      </c>
      <c r="O52" s="51" t="s">
        <v>163</v>
      </c>
      <c r="P52" s="77">
        <f t="shared" si="6"/>
        <v>899</v>
      </c>
      <c r="Q52" s="77">
        <f t="shared" si="7"/>
        <v>274</v>
      </c>
      <c r="R52" s="77">
        <f t="shared" si="8"/>
        <v>555</v>
      </c>
      <c r="S52" s="77">
        <f t="shared" si="5"/>
        <v>259</v>
      </c>
      <c r="T52" t="s">
        <v>28</v>
      </c>
    </row>
    <row r="53" spans="1:20" ht="15.6" customHeight="1" x14ac:dyDescent="0.25">
      <c r="A53" s="34" t="s">
        <v>164</v>
      </c>
      <c r="B53" s="34" t="s">
        <v>116</v>
      </c>
      <c r="C53" s="78">
        <v>37</v>
      </c>
      <c r="D53" s="78">
        <v>2</v>
      </c>
      <c r="E53" s="78">
        <v>0</v>
      </c>
      <c r="F53" s="45">
        <v>39</v>
      </c>
      <c r="G53" s="78">
        <v>19</v>
      </c>
      <c r="H53" s="78">
        <v>15</v>
      </c>
      <c r="I53" s="78">
        <v>0</v>
      </c>
      <c r="J53" s="46">
        <f t="shared" si="9"/>
        <v>34</v>
      </c>
      <c r="L53" s="55" t="s">
        <v>145</v>
      </c>
      <c r="M53" s="50" t="s">
        <v>165</v>
      </c>
      <c r="N53" s="51" t="s">
        <v>166</v>
      </c>
      <c r="O53" s="51" t="s">
        <v>167</v>
      </c>
      <c r="P53" s="77">
        <f t="shared" si="6"/>
        <v>39</v>
      </c>
      <c r="Q53" s="77">
        <f t="shared" si="7"/>
        <v>0</v>
      </c>
      <c r="R53" s="77">
        <f t="shared" si="8"/>
        <v>34</v>
      </c>
      <c r="S53" s="77">
        <f t="shared" si="5"/>
        <v>0</v>
      </c>
      <c r="T53" t="s">
        <v>28</v>
      </c>
    </row>
    <row r="54" spans="1:20" ht="15.6" customHeight="1" x14ac:dyDescent="0.25">
      <c r="A54" s="92" t="s">
        <v>168</v>
      </c>
      <c r="B54" s="34" t="s">
        <v>169</v>
      </c>
      <c r="C54" s="78">
        <v>36</v>
      </c>
      <c r="D54" s="78">
        <v>0</v>
      </c>
      <c r="E54" s="78">
        <v>0</v>
      </c>
      <c r="F54" s="45">
        <f t="shared" si="0"/>
        <v>36</v>
      </c>
      <c r="G54" s="78">
        <v>15</v>
      </c>
      <c r="H54" s="78">
        <v>0</v>
      </c>
      <c r="I54" s="78">
        <v>0</v>
      </c>
      <c r="J54" s="46">
        <f t="shared" si="9"/>
        <v>15</v>
      </c>
      <c r="L54" s="53" t="s">
        <v>170</v>
      </c>
      <c r="M54" s="53" t="s">
        <v>170</v>
      </c>
      <c r="N54" t="s">
        <v>171</v>
      </c>
      <c r="O54" t="s">
        <v>172</v>
      </c>
      <c r="P54" s="77">
        <f t="shared" si="6"/>
        <v>36</v>
      </c>
      <c r="Q54" s="77">
        <f t="shared" si="7"/>
        <v>0</v>
      </c>
      <c r="R54" s="77">
        <f t="shared" si="8"/>
        <v>15</v>
      </c>
      <c r="S54" s="77">
        <f t="shared" si="5"/>
        <v>0</v>
      </c>
      <c r="T54" t="s">
        <v>28</v>
      </c>
    </row>
    <row r="55" spans="1:20" ht="15.6" customHeight="1" x14ac:dyDescent="0.25">
      <c r="A55" s="93"/>
      <c r="B55" s="36" t="s">
        <v>173</v>
      </c>
      <c r="C55" s="78">
        <v>287</v>
      </c>
      <c r="D55" s="78">
        <v>42</v>
      </c>
      <c r="E55" s="78">
        <v>72</v>
      </c>
      <c r="F55" s="45">
        <f t="shared" si="0"/>
        <v>401</v>
      </c>
      <c r="G55" s="78">
        <v>232</v>
      </c>
      <c r="H55" s="78">
        <v>70</v>
      </c>
      <c r="I55" s="78">
        <v>72</v>
      </c>
      <c r="J55" s="46">
        <f t="shared" si="9"/>
        <v>374</v>
      </c>
      <c r="L55" s="50" t="s">
        <v>170</v>
      </c>
      <c r="M55" s="50" t="s">
        <v>170</v>
      </c>
      <c r="N55" s="51" t="s">
        <v>174</v>
      </c>
      <c r="O55" s="51" t="s">
        <v>175</v>
      </c>
      <c r="P55" s="77">
        <f t="shared" si="6"/>
        <v>329</v>
      </c>
      <c r="Q55" s="77">
        <f t="shared" si="7"/>
        <v>72</v>
      </c>
      <c r="R55" s="77">
        <f t="shared" si="8"/>
        <v>302</v>
      </c>
      <c r="S55" s="77">
        <f t="shared" si="5"/>
        <v>72</v>
      </c>
      <c r="T55" t="s">
        <v>28</v>
      </c>
    </row>
    <row r="56" spans="1:20" ht="15.6" customHeight="1" x14ac:dyDescent="0.25">
      <c r="A56" s="41" t="s">
        <v>176</v>
      </c>
      <c r="B56" s="34" t="s">
        <v>102</v>
      </c>
      <c r="C56" s="78">
        <v>7</v>
      </c>
      <c r="D56" s="78">
        <v>0</v>
      </c>
      <c r="E56" s="78">
        <v>0</v>
      </c>
      <c r="F56" s="45">
        <f t="shared" si="0"/>
        <v>7</v>
      </c>
      <c r="G56" s="78">
        <v>9</v>
      </c>
      <c r="H56" s="78">
        <v>0</v>
      </c>
      <c r="I56" s="78">
        <v>0</v>
      </c>
      <c r="J56" s="46">
        <f t="shared" si="9"/>
        <v>9</v>
      </c>
      <c r="L56" s="53" t="s">
        <v>170</v>
      </c>
      <c r="M56" s="53" t="s">
        <v>177</v>
      </c>
      <c r="N56" t="s">
        <v>178</v>
      </c>
      <c r="O56" t="s">
        <v>179</v>
      </c>
      <c r="P56" s="77">
        <f t="shared" si="6"/>
        <v>7</v>
      </c>
      <c r="Q56" s="77">
        <f t="shared" si="7"/>
        <v>0</v>
      </c>
      <c r="R56" s="77">
        <f t="shared" si="8"/>
        <v>9</v>
      </c>
      <c r="S56" s="77">
        <f t="shared" si="5"/>
        <v>0</v>
      </c>
      <c r="T56" t="s">
        <v>28</v>
      </c>
    </row>
    <row r="57" spans="1:20" ht="15.6" customHeight="1" x14ac:dyDescent="0.25">
      <c r="A57" s="41" t="s">
        <v>180</v>
      </c>
      <c r="B57" s="34" t="s">
        <v>102</v>
      </c>
      <c r="C57" s="78">
        <v>31</v>
      </c>
      <c r="D57" s="78">
        <v>0</v>
      </c>
      <c r="E57" s="78">
        <v>0</v>
      </c>
      <c r="F57" s="45">
        <f t="shared" si="0"/>
        <v>31</v>
      </c>
      <c r="G57" s="78">
        <v>24</v>
      </c>
      <c r="H57" s="78">
        <v>0</v>
      </c>
      <c r="I57" s="78">
        <v>0</v>
      </c>
      <c r="J57" s="46">
        <f t="shared" si="9"/>
        <v>24</v>
      </c>
      <c r="L57" s="50" t="s">
        <v>170</v>
      </c>
      <c r="M57" s="50" t="s">
        <v>181</v>
      </c>
      <c r="N57" s="51" t="s">
        <v>182</v>
      </c>
      <c r="O57" s="51" t="s">
        <v>183</v>
      </c>
      <c r="P57" s="77">
        <f t="shared" si="6"/>
        <v>31</v>
      </c>
      <c r="Q57" s="77">
        <f t="shared" si="7"/>
        <v>0</v>
      </c>
      <c r="R57" s="77">
        <f t="shared" si="8"/>
        <v>24</v>
      </c>
      <c r="S57" s="77">
        <f t="shared" si="5"/>
        <v>0</v>
      </c>
      <c r="T57" t="s">
        <v>28</v>
      </c>
    </row>
    <row r="58" spans="1:20" ht="15.6" customHeight="1" x14ac:dyDescent="0.25">
      <c r="A58" s="41" t="s">
        <v>184</v>
      </c>
      <c r="B58" s="34" t="s">
        <v>102</v>
      </c>
      <c r="C58" s="78">
        <v>11</v>
      </c>
      <c r="D58" s="78">
        <v>0</v>
      </c>
      <c r="E58" s="78">
        <v>0</v>
      </c>
      <c r="F58" s="45">
        <f t="shared" si="0"/>
        <v>11</v>
      </c>
      <c r="G58" s="78">
        <v>4</v>
      </c>
      <c r="H58" s="78">
        <v>0</v>
      </c>
      <c r="I58" s="78">
        <v>0</v>
      </c>
      <c r="J58" s="46">
        <f t="shared" si="9"/>
        <v>4</v>
      </c>
      <c r="L58" s="56" t="s">
        <v>170</v>
      </c>
      <c r="M58" s="53" t="s">
        <v>185</v>
      </c>
      <c r="N58" t="s">
        <v>186</v>
      </c>
      <c r="O58" t="s">
        <v>187</v>
      </c>
      <c r="P58" s="77">
        <f t="shared" si="6"/>
        <v>11</v>
      </c>
      <c r="Q58" s="77">
        <f t="shared" si="7"/>
        <v>0</v>
      </c>
      <c r="R58" s="77">
        <f t="shared" si="8"/>
        <v>4</v>
      </c>
      <c r="S58" s="77">
        <f t="shared" si="5"/>
        <v>0</v>
      </c>
      <c r="T58" t="s">
        <v>28</v>
      </c>
    </row>
    <row r="59" spans="1:20" ht="15.6" customHeight="1" x14ac:dyDescent="0.25">
      <c r="A59" s="41" t="s">
        <v>188</v>
      </c>
      <c r="B59" s="34" t="s">
        <v>116</v>
      </c>
      <c r="C59" s="78">
        <v>49</v>
      </c>
      <c r="D59" s="78">
        <v>7</v>
      </c>
      <c r="E59" s="78">
        <v>0</v>
      </c>
      <c r="F59" s="45">
        <f t="shared" si="0"/>
        <v>56</v>
      </c>
      <c r="G59" s="78">
        <v>30</v>
      </c>
      <c r="H59" s="78">
        <v>20</v>
      </c>
      <c r="I59" s="78">
        <v>0</v>
      </c>
      <c r="J59" s="46">
        <f t="shared" si="9"/>
        <v>50</v>
      </c>
      <c r="L59" s="50" t="s">
        <v>189</v>
      </c>
      <c r="M59" s="50" t="s">
        <v>190</v>
      </c>
      <c r="N59" s="51" t="s">
        <v>191</v>
      </c>
      <c r="O59" s="51" t="s">
        <v>192</v>
      </c>
      <c r="P59" s="77">
        <f t="shared" si="6"/>
        <v>56</v>
      </c>
      <c r="Q59" s="77">
        <f t="shared" si="7"/>
        <v>0</v>
      </c>
      <c r="R59" s="77">
        <f t="shared" si="8"/>
        <v>50</v>
      </c>
      <c r="S59" s="77">
        <f t="shared" si="5"/>
        <v>0</v>
      </c>
      <c r="T59" t="s">
        <v>28</v>
      </c>
    </row>
    <row r="60" spans="1:20" ht="15.6" customHeight="1" thickBot="1" x14ac:dyDescent="0.3">
      <c r="A60" s="41" t="s">
        <v>193</v>
      </c>
      <c r="B60" s="34" t="s">
        <v>102</v>
      </c>
      <c r="C60" s="78">
        <v>28</v>
      </c>
      <c r="D60" s="78">
        <v>0</v>
      </c>
      <c r="E60" s="78">
        <v>0</v>
      </c>
      <c r="F60" s="45">
        <f t="shared" si="0"/>
        <v>28</v>
      </c>
      <c r="G60" s="78">
        <v>4</v>
      </c>
      <c r="H60" s="78">
        <v>0</v>
      </c>
      <c r="I60" s="78">
        <v>0</v>
      </c>
      <c r="J60" s="46">
        <f t="shared" si="9"/>
        <v>4</v>
      </c>
      <c r="L60" s="53" t="s">
        <v>189</v>
      </c>
      <c r="M60" s="53" t="s">
        <v>194</v>
      </c>
      <c r="N60" t="s">
        <v>195</v>
      </c>
      <c r="O60" t="s">
        <v>196</v>
      </c>
      <c r="P60" s="77">
        <f t="shared" si="6"/>
        <v>28</v>
      </c>
      <c r="Q60" s="77">
        <f t="shared" si="7"/>
        <v>0</v>
      </c>
      <c r="R60" s="77">
        <f t="shared" si="8"/>
        <v>4</v>
      </c>
      <c r="S60" s="77">
        <f t="shared" si="5"/>
        <v>0</v>
      </c>
      <c r="T60" t="s">
        <v>28</v>
      </c>
    </row>
    <row r="61" spans="1:20" ht="15.6" customHeight="1" thickBot="1" x14ac:dyDescent="0.3">
      <c r="A61" s="41" t="s">
        <v>197</v>
      </c>
      <c r="B61" s="34" t="s">
        <v>102</v>
      </c>
      <c r="C61" s="78">
        <v>15</v>
      </c>
      <c r="D61" s="78">
        <v>0</v>
      </c>
      <c r="E61" s="78">
        <v>1</v>
      </c>
      <c r="F61" s="45">
        <f t="shared" si="0"/>
        <v>16</v>
      </c>
      <c r="G61" s="78">
        <v>14</v>
      </c>
      <c r="H61" s="78">
        <v>0</v>
      </c>
      <c r="I61" s="78">
        <v>1</v>
      </c>
      <c r="J61" s="46">
        <f t="shared" si="9"/>
        <v>15</v>
      </c>
      <c r="L61" s="55" t="s">
        <v>189</v>
      </c>
      <c r="M61" s="50" t="s">
        <v>198</v>
      </c>
      <c r="N61" s="51" t="s">
        <v>199</v>
      </c>
      <c r="O61" s="51" t="s">
        <v>200</v>
      </c>
      <c r="P61" s="77">
        <f t="shared" si="6"/>
        <v>15</v>
      </c>
      <c r="Q61" s="77">
        <f t="shared" si="7"/>
        <v>1</v>
      </c>
      <c r="R61" s="77">
        <f t="shared" si="8"/>
        <v>14</v>
      </c>
      <c r="S61" s="77">
        <f t="shared" si="5"/>
        <v>1</v>
      </c>
      <c r="T61" t="s">
        <v>28</v>
      </c>
    </row>
    <row r="62" spans="1:20" ht="15.6" customHeight="1" x14ac:dyDescent="0.2">
      <c r="A62" s="41" t="s">
        <v>201</v>
      </c>
      <c r="B62" s="34" t="s">
        <v>116</v>
      </c>
      <c r="C62" s="78">
        <v>58</v>
      </c>
      <c r="D62" s="78">
        <v>4</v>
      </c>
      <c r="E62" s="78">
        <v>0</v>
      </c>
      <c r="F62" s="45">
        <f t="shared" si="0"/>
        <v>62</v>
      </c>
      <c r="G62" s="78">
        <v>71</v>
      </c>
      <c r="H62" s="78">
        <v>27</v>
      </c>
      <c r="I62" s="78">
        <v>0</v>
      </c>
      <c r="J62" s="46">
        <f t="shared" si="9"/>
        <v>98</v>
      </c>
      <c r="L62" t="s">
        <v>202</v>
      </c>
      <c r="M62" t="s">
        <v>203</v>
      </c>
      <c r="N62" t="s">
        <v>204</v>
      </c>
      <c r="O62" t="s">
        <v>205</v>
      </c>
      <c r="P62" s="77">
        <f t="shared" si="6"/>
        <v>62</v>
      </c>
      <c r="Q62" s="77">
        <f t="shared" si="7"/>
        <v>0</v>
      </c>
      <c r="R62" s="77">
        <f t="shared" si="8"/>
        <v>98</v>
      </c>
      <c r="S62" s="77">
        <f t="shared" si="5"/>
        <v>0</v>
      </c>
      <c r="T62" t="s">
        <v>28</v>
      </c>
    </row>
    <row r="63" spans="1:20" ht="15.6" customHeight="1" x14ac:dyDescent="0.25">
      <c r="A63" s="41" t="s">
        <v>206</v>
      </c>
      <c r="B63" s="36" t="s">
        <v>207</v>
      </c>
      <c r="C63" s="78">
        <v>11</v>
      </c>
      <c r="D63" s="78">
        <v>0</v>
      </c>
      <c r="E63" s="78">
        <v>0</v>
      </c>
      <c r="F63" s="45">
        <f t="shared" si="0"/>
        <v>11</v>
      </c>
      <c r="G63" s="78">
        <v>7</v>
      </c>
      <c r="H63" s="78">
        <v>0</v>
      </c>
      <c r="I63" s="78">
        <v>0</v>
      </c>
      <c r="J63" s="46">
        <f t="shared" si="9"/>
        <v>7</v>
      </c>
      <c r="L63" s="53" t="s">
        <v>202</v>
      </c>
      <c r="M63" s="53" t="s">
        <v>208</v>
      </c>
      <c r="N63" t="s">
        <v>209</v>
      </c>
      <c r="O63" t="s">
        <v>210</v>
      </c>
      <c r="P63" s="77">
        <f t="shared" si="6"/>
        <v>11</v>
      </c>
      <c r="Q63" s="77">
        <f t="shared" si="7"/>
        <v>0</v>
      </c>
      <c r="R63" s="77">
        <f t="shared" si="8"/>
        <v>7</v>
      </c>
      <c r="S63" s="77">
        <f t="shared" si="5"/>
        <v>0</v>
      </c>
      <c r="T63" t="s">
        <v>28</v>
      </c>
    </row>
    <row r="64" spans="1:20" ht="15.6" customHeight="1" x14ac:dyDescent="0.25">
      <c r="A64" s="41" t="s">
        <v>211</v>
      </c>
      <c r="B64" s="34" t="s">
        <v>102</v>
      </c>
      <c r="C64" s="78">
        <v>15</v>
      </c>
      <c r="D64" s="78">
        <v>0</v>
      </c>
      <c r="E64" s="78">
        <v>0</v>
      </c>
      <c r="F64" s="45">
        <f t="shared" si="0"/>
        <v>15</v>
      </c>
      <c r="G64" s="78">
        <v>12</v>
      </c>
      <c r="H64" s="78">
        <v>1</v>
      </c>
      <c r="I64" s="78">
        <v>0</v>
      </c>
      <c r="J64" s="46">
        <f t="shared" si="9"/>
        <v>13</v>
      </c>
      <c r="L64" s="55" t="s">
        <v>202</v>
      </c>
      <c r="M64" s="50" t="s">
        <v>212</v>
      </c>
      <c r="N64" s="51" t="s">
        <v>213</v>
      </c>
      <c r="O64" s="51" t="s">
        <v>214</v>
      </c>
      <c r="P64" s="77">
        <f t="shared" si="6"/>
        <v>15</v>
      </c>
      <c r="Q64" s="77">
        <f t="shared" si="7"/>
        <v>0</v>
      </c>
      <c r="R64" s="77">
        <f t="shared" si="8"/>
        <v>13</v>
      </c>
      <c r="S64" s="77">
        <f t="shared" si="5"/>
        <v>0</v>
      </c>
      <c r="T64" t="s">
        <v>28</v>
      </c>
    </row>
    <row r="65" spans="1:17" ht="26.25" customHeight="1" x14ac:dyDescent="0.2">
      <c r="A65" s="87" t="s">
        <v>7</v>
      </c>
      <c r="B65" s="88"/>
      <c r="C65" s="43">
        <f>SUM(C13:C64)</f>
        <v>9792</v>
      </c>
      <c r="D65" s="43">
        <f t="shared" ref="D65:E65" si="10">SUM(D13:D64)</f>
        <v>1565</v>
      </c>
      <c r="E65" s="43">
        <f t="shared" si="10"/>
        <v>2251</v>
      </c>
      <c r="F65" s="43">
        <f>SUM(F13:F64)</f>
        <v>13608</v>
      </c>
      <c r="G65" s="43">
        <f>SUM(G13:G64)</f>
        <v>5780</v>
      </c>
      <c r="H65" s="43">
        <f t="shared" ref="H65" si="11">SUM(H13:H64)</f>
        <v>3223</v>
      </c>
      <c r="I65" s="43">
        <f>SUM(I13:I64)</f>
        <v>2355</v>
      </c>
      <c r="J65" s="43">
        <f>SUM(J13:J64)</f>
        <v>11358</v>
      </c>
    </row>
    <row r="66" spans="1:17" s="40" customFormat="1" ht="12.75" x14ac:dyDescent="0.2">
      <c r="A66" s="29" t="s">
        <v>215</v>
      </c>
      <c r="B66" s="38"/>
      <c r="C66" s="83" t="s">
        <v>216</v>
      </c>
      <c r="D66" s="83"/>
      <c r="E66" s="83"/>
      <c r="F66" s="83"/>
      <c r="G66" s="83"/>
      <c r="H66" s="29"/>
      <c r="I66" s="39"/>
      <c r="J66" s="37"/>
      <c r="K66" s="28"/>
      <c r="L66"/>
      <c r="M66"/>
      <c r="N66"/>
      <c r="O66"/>
      <c r="P66"/>
      <c r="Q66"/>
    </row>
    <row r="67" spans="1:17" s="40" customFormat="1" ht="12.75" x14ac:dyDescent="0.2">
      <c r="A67" s="29" t="s">
        <v>217</v>
      </c>
      <c r="B67" s="39"/>
      <c r="C67" s="38"/>
      <c r="D67" s="38"/>
      <c r="E67" s="38"/>
      <c r="F67" s="39"/>
      <c r="G67" s="39"/>
      <c r="H67" s="39"/>
      <c r="I67" s="39"/>
      <c r="J67" s="39"/>
      <c r="K67" s="28"/>
      <c r="L67"/>
      <c r="M67"/>
      <c r="N67"/>
      <c r="O67"/>
      <c r="P67"/>
      <c r="Q67"/>
    </row>
    <row r="68" spans="1:17" ht="12.95" customHeight="1" x14ac:dyDescent="0.2">
      <c r="A68" s="29"/>
      <c r="B68" s="28"/>
      <c r="C68" s="30"/>
      <c r="D68" s="30"/>
      <c r="E68" s="30"/>
      <c r="F68" s="28"/>
      <c r="G68" s="28"/>
      <c r="H68" s="28"/>
      <c r="I68" s="28"/>
      <c r="J68" s="28"/>
    </row>
    <row r="69" spans="1:17" ht="12.95" customHeight="1" x14ac:dyDescent="0.2">
      <c r="A69" s="28"/>
      <c r="B69" s="28"/>
      <c r="C69" s="30"/>
      <c r="D69" s="30"/>
      <c r="E69" s="30"/>
      <c r="F69" s="30"/>
      <c r="G69" s="28"/>
      <c r="H69" s="28"/>
      <c r="I69" s="28"/>
      <c r="J69" s="28"/>
    </row>
    <row r="70" spans="1:17" ht="12.95" customHeight="1" x14ac:dyDescent="0.2">
      <c r="A70" s="28"/>
      <c r="B70" s="28"/>
      <c r="C70" s="30"/>
      <c r="D70" s="30"/>
      <c r="E70" s="30"/>
      <c r="F70" s="28"/>
      <c r="G70" s="28"/>
      <c r="H70" s="28"/>
      <c r="I70" s="28"/>
      <c r="J70" s="28"/>
    </row>
  </sheetData>
  <sheetProtection formatCells="0" formatColumns="0" formatRows="0"/>
  <mergeCells count="24">
    <mergeCell ref="A31:B31"/>
    <mergeCell ref="A20:A24"/>
    <mergeCell ref="J11:J12"/>
    <mergeCell ref="A11:A12"/>
    <mergeCell ref="B11:B12"/>
    <mergeCell ref="F11:F12"/>
    <mergeCell ref="C11:E11"/>
    <mergeCell ref="G11:I11"/>
    <mergeCell ref="A13:A19"/>
    <mergeCell ref="A26:A30"/>
    <mergeCell ref="C66:G66"/>
    <mergeCell ref="A32:B32"/>
    <mergeCell ref="A33:B33"/>
    <mergeCell ref="A34:B34"/>
    <mergeCell ref="A35:B35"/>
    <mergeCell ref="A50:B50"/>
    <mergeCell ref="A36:B36"/>
    <mergeCell ref="A65:B65"/>
    <mergeCell ref="A47:A49"/>
    <mergeCell ref="A51:B51"/>
    <mergeCell ref="A52:B52"/>
    <mergeCell ref="A54:A55"/>
    <mergeCell ref="A38:B38"/>
    <mergeCell ref="A42:B42"/>
  </mergeCells>
  <printOptions horizontalCentered="1"/>
  <pageMargins left="0.59055118110236227" right="0.59055118110236227" top="0.19685039370078741" bottom="0.15748031496062992" header="0.15748031496062992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J56"/>
  <sheetViews>
    <sheetView workbookViewId="0">
      <selection activeCell="C11" sqref="C11:E11"/>
    </sheetView>
  </sheetViews>
  <sheetFormatPr baseColWidth="10" defaultColWidth="9.140625" defaultRowHeight="12.95" customHeight="1" x14ac:dyDescent="0.2"/>
  <cols>
    <col min="1" max="1" width="35.85546875" customWidth="1"/>
    <col min="2" max="2" width="15.42578125" customWidth="1"/>
    <col min="3" max="3" width="16.42578125" customWidth="1"/>
    <col min="4" max="4" width="15.42578125" customWidth="1"/>
    <col min="5" max="5" width="13.140625" customWidth="1"/>
    <col min="6" max="7" width="15.5703125" customWidth="1"/>
    <col min="8" max="8" width="15.5703125" hidden="1" customWidth="1"/>
    <col min="9" max="9" width="15.5703125" customWidth="1"/>
    <col min="10" max="10" width="12.5703125" customWidth="1"/>
  </cols>
  <sheetData>
    <row r="5" spans="1:10" ht="12.75" customHeight="1" x14ac:dyDescent="0.2"/>
    <row r="6" spans="1:10" ht="15" x14ac:dyDescent="0.25">
      <c r="A6" s="7" t="str">
        <f>Tribunal!A6</f>
        <v>JURISDICCIÓN DE TRABAJO: PRIMERA INSTANCIA</v>
      </c>
    </row>
    <row r="7" spans="1:10" ht="15" x14ac:dyDescent="0.2">
      <c r="A7" s="8" t="str">
        <f>Tribunal!A7</f>
        <v>ENTRADA Y SALIDA DE LOS ASUNTOS</v>
      </c>
    </row>
    <row r="8" spans="1:10" ht="12.75" x14ac:dyDescent="0.2">
      <c r="A8" s="3" t="str">
        <f>Tribunal!A8</f>
        <v>Enero-Septiembre 2021</v>
      </c>
    </row>
    <row r="9" spans="1:10" ht="18.95" customHeight="1" x14ac:dyDescent="0.2">
      <c r="A9" s="1"/>
    </row>
    <row r="10" spans="1:10" ht="13.5" thickBot="1" x14ac:dyDescent="0.25">
      <c r="A10" t="s">
        <v>218</v>
      </c>
    </row>
    <row r="11" spans="1:10" ht="13.5" thickBot="1" x14ac:dyDescent="0.25">
      <c r="A11" s="111" t="s">
        <v>4</v>
      </c>
      <c r="B11" s="104" t="s">
        <v>219</v>
      </c>
      <c r="C11" s="105"/>
      <c r="D11" s="106"/>
      <c r="E11" s="107" t="s">
        <v>7</v>
      </c>
      <c r="F11" s="73" t="s">
        <v>220</v>
      </c>
      <c r="G11" s="74"/>
      <c r="H11" s="74"/>
      <c r="I11" s="75"/>
      <c r="J11" s="109" t="s">
        <v>7</v>
      </c>
    </row>
    <row r="12" spans="1:10" ht="40.5" customHeight="1" thickBot="1" x14ac:dyDescent="0.25">
      <c r="A12" s="112"/>
      <c r="B12" s="26" t="s">
        <v>9</v>
      </c>
      <c r="C12" s="26" t="s">
        <v>10</v>
      </c>
      <c r="D12" s="26" t="s">
        <v>11</v>
      </c>
      <c r="E12" s="108"/>
      <c r="F12" s="26" t="s">
        <v>221</v>
      </c>
      <c r="G12" s="26" t="s">
        <v>222</v>
      </c>
      <c r="H12" s="26" t="s">
        <v>223</v>
      </c>
      <c r="I12" s="26" t="s">
        <v>11</v>
      </c>
      <c r="J12" s="110"/>
    </row>
    <row r="13" spans="1:10" ht="13.5" thickBot="1" x14ac:dyDescent="0.25">
      <c r="A13" s="25" t="s">
        <v>23</v>
      </c>
      <c r="B13" s="12">
        <f>SUMIF(Tribunal!$M$13:$M$64,Distrito!$A13,Tribunal!C$13:C$64)</f>
        <v>3026</v>
      </c>
      <c r="C13" s="12">
        <f>SUMIF(Tribunal!$M$13:$M$64,Distrito!$A13,Tribunal!D$13:D$64)</f>
        <v>304</v>
      </c>
      <c r="D13" s="12">
        <f>SUMIF(Tribunal!$M$13:$M$64,Distrito!$A13,Tribunal!E$13:E$64)</f>
        <v>46</v>
      </c>
      <c r="E13" s="27">
        <f>SUM(B13:D13)</f>
        <v>3376</v>
      </c>
      <c r="F13" s="12">
        <f>SUMIF(Tribunal!$M$13:$M$64,Distrito!$A13,Tribunal!G$13:G$64)</f>
        <v>1232</v>
      </c>
      <c r="G13" s="12">
        <f>SUMIF(Tribunal!$M$13:$M$64,Distrito!$A13,Tribunal!H$13:H$64)</f>
        <v>1046</v>
      </c>
      <c r="H13" s="12" t="e">
        <f>SUMIF(Tribunal!$M$13:$M$64,Distrito!$A13,Tribunal!#REF!)</f>
        <v>#REF!</v>
      </c>
      <c r="I13" s="12">
        <f>SUMIF(Tribunal!$M$13:$M$64,Distrito!$A13,Tribunal!I$13:I$64)</f>
        <v>44</v>
      </c>
      <c r="J13" s="27" t="e">
        <f t="shared" ref="J13:J47" si="0">SUM(F13:I13)</f>
        <v>#REF!</v>
      </c>
    </row>
    <row r="14" spans="1:10" ht="13.5" thickBot="1" x14ac:dyDescent="0.25">
      <c r="A14" s="4" t="s">
        <v>47</v>
      </c>
      <c r="B14" s="12">
        <f>SUMIF(Tribunal!$M$13:$M$64,Distrito!$A14,Tribunal!C$13:C$64)</f>
        <v>1576</v>
      </c>
      <c r="C14" s="12">
        <f>SUMIF(Tribunal!$M$13:$M$64,Distrito!$A14,Tribunal!D$13:D$64)</f>
        <v>594</v>
      </c>
      <c r="D14" s="12">
        <f>SUMIF(Tribunal!$M$13:$M$64,Distrito!$A14,Tribunal!E$13:E$64)</f>
        <v>10</v>
      </c>
      <c r="E14" s="27">
        <f t="shared" ref="E14:E47" si="1">SUM(B14:D14)</f>
        <v>2180</v>
      </c>
      <c r="F14" s="12">
        <f>SUMIF(Tribunal!$M$13:$M$64,Distrito!$A14,Tribunal!G$13:G$64)</f>
        <v>924</v>
      </c>
      <c r="G14" s="12">
        <f>SUMIF(Tribunal!$M$13:$M$64,Distrito!$A14,Tribunal!H$13:H$64)</f>
        <v>847</v>
      </c>
      <c r="H14" s="12" t="e">
        <f>SUMIF(Tribunal!$M$13:$M$64,Distrito!$A14,Tribunal!#REF!)</f>
        <v>#REF!</v>
      </c>
      <c r="I14" s="12">
        <f>SUMIF(Tribunal!$M$13:$M$64,Distrito!$A14,Tribunal!I$13:I$64)</f>
        <v>7</v>
      </c>
      <c r="J14" s="27" t="e">
        <f t="shared" si="0"/>
        <v>#REF!</v>
      </c>
    </row>
    <row r="15" spans="1:10" ht="13.5" thickBot="1" x14ac:dyDescent="0.25">
      <c r="A15" s="4" t="s">
        <v>59</v>
      </c>
      <c r="B15" s="12">
        <f>SUMIF(Tribunal!$M$13:$M$64,Distrito!$A15,Tribunal!C$13:C$64)</f>
        <v>54</v>
      </c>
      <c r="C15" s="12">
        <f>SUMIF(Tribunal!$M$13:$M$64,Distrito!$A15,Tribunal!D$13:D$64)</f>
        <v>1</v>
      </c>
      <c r="D15" s="12">
        <f>SUMIF(Tribunal!$M$13:$M$64,Distrito!$A15,Tribunal!E$13:E$64)</f>
        <v>0</v>
      </c>
      <c r="E15" s="27">
        <f t="shared" si="1"/>
        <v>55</v>
      </c>
      <c r="F15" s="12">
        <f>SUMIF(Tribunal!$M$13:$M$64,Distrito!$A15,Tribunal!G$13:G$64)</f>
        <v>9</v>
      </c>
      <c r="G15" s="12">
        <f>SUMIF(Tribunal!$M$13:$M$64,Distrito!$A15,Tribunal!H$13:H$64)</f>
        <v>21</v>
      </c>
      <c r="H15" s="12" t="e">
        <f>SUMIF(Tribunal!$M$13:$M$64,Distrito!$A15,Tribunal!#REF!)</f>
        <v>#REF!</v>
      </c>
      <c r="I15" s="12">
        <f>SUMIF(Tribunal!$M$13:$M$64,Distrito!$A15,Tribunal!I$13:I$64)</f>
        <v>0</v>
      </c>
      <c r="J15" s="27" t="e">
        <f t="shared" si="0"/>
        <v>#REF!</v>
      </c>
    </row>
    <row r="16" spans="1:10" ht="13.5" thickBot="1" x14ac:dyDescent="0.25">
      <c r="A16" s="4" t="s">
        <v>64</v>
      </c>
      <c r="B16" s="12">
        <f>SUMIF(Tribunal!$M$13:$M$64,Distrito!$A16,Tribunal!C$13:C$64)</f>
        <v>961</v>
      </c>
      <c r="C16" s="12">
        <f>SUMIF(Tribunal!$M$13:$M$64,Distrito!$A16,Tribunal!D$13:D$64)</f>
        <v>206</v>
      </c>
      <c r="D16" s="12">
        <f>SUMIF(Tribunal!$M$13:$M$64,Distrito!$A16,Tribunal!E$13:E$64)</f>
        <v>1136</v>
      </c>
      <c r="E16" s="27">
        <f t="shared" si="1"/>
        <v>2303</v>
      </c>
      <c r="F16" s="12">
        <f>SUMIF(Tribunal!$M$13:$M$64,Distrito!$A16,Tribunal!G$13:G$64)</f>
        <v>780</v>
      </c>
      <c r="G16" s="12">
        <f>SUMIF(Tribunal!$M$13:$M$64,Distrito!$A16,Tribunal!H$13:H$64)</f>
        <v>264</v>
      </c>
      <c r="H16" s="12" t="e">
        <f>SUMIF(Tribunal!$M$13:$M$64,Distrito!$A16,Tribunal!#REF!)</f>
        <v>#REF!</v>
      </c>
      <c r="I16" s="12">
        <f>SUMIF(Tribunal!$M$13:$M$64,Distrito!$A16,Tribunal!I$13:I$64)</f>
        <v>1136</v>
      </c>
      <c r="J16" s="27" t="e">
        <f t="shared" si="0"/>
        <v>#REF!</v>
      </c>
    </row>
    <row r="17" spans="1:10" ht="13.5" thickBot="1" x14ac:dyDescent="0.25">
      <c r="A17" s="4" t="s">
        <v>224</v>
      </c>
      <c r="B17" s="12">
        <f>SUMIF(Tribunal!$M$13:$M$64,Distrito!$A17,Tribunal!C$13:C$64)</f>
        <v>119</v>
      </c>
      <c r="C17" s="12">
        <f>SUMIF(Tribunal!$M$13:$M$64,Distrito!$A17,Tribunal!D$13:D$64)</f>
        <v>0</v>
      </c>
      <c r="D17" s="12">
        <f>SUMIF(Tribunal!$M$13:$M$64,Distrito!$A17,Tribunal!E$13:E$64)</f>
        <v>0</v>
      </c>
      <c r="E17" s="27">
        <f t="shared" si="1"/>
        <v>119</v>
      </c>
      <c r="F17" s="12">
        <f>SUMIF(Tribunal!$M$13:$M$64,Distrito!$A17,Tribunal!G$13:G$64)</f>
        <v>119</v>
      </c>
      <c r="G17" s="12">
        <f>SUMIF(Tribunal!$M$13:$M$64,Distrito!$A17,Tribunal!H$13:H$64)</f>
        <v>0</v>
      </c>
      <c r="H17" s="12" t="e">
        <f>SUMIF(Tribunal!$M$13:$M$64,Distrito!$A17,Tribunal!#REF!)</f>
        <v>#REF!</v>
      </c>
      <c r="I17" s="12">
        <f>SUMIF(Tribunal!$M$13:$M$64,Distrito!$A17,Tribunal!I$13:I$64)</f>
        <v>0</v>
      </c>
      <c r="J17" s="27" t="e">
        <f t="shared" si="0"/>
        <v>#REF!</v>
      </c>
    </row>
    <row r="18" spans="1:10" ht="13.5" thickBot="1" x14ac:dyDescent="0.25">
      <c r="A18" s="4" t="s">
        <v>81</v>
      </c>
      <c r="B18" s="12">
        <f>SUMIF(Tribunal!$M$13:$M$64,Distrito!$A18,Tribunal!C$13:C$64)</f>
        <v>481</v>
      </c>
      <c r="C18" s="12">
        <f>SUMIF(Tribunal!$M$13:$M$64,Distrito!$A18,Tribunal!D$13:D$64)</f>
        <v>11</v>
      </c>
      <c r="D18" s="12">
        <f>SUMIF(Tribunal!$M$13:$M$64,Distrito!$A18,Tribunal!E$13:E$64)</f>
        <v>8</v>
      </c>
      <c r="E18" s="27">
        <f t="shared" si="1"/>
        <v>500</v>
      </c>
      <c r="F18" s="12">
        <f>SUMIF(Tribunal!$M$13:$M$64,Distrito!$A18,Tribunal!G$13:G$64)</f>
        <v>364</v>
      </c>
      <c r="G18" s="12">
        <f>SUMIF(Tribunal!$M$13:$M$64,Distrito!$A18,Tribunal!H$13:H$64)</f>
        <v>25</v>
      </c>
      <c r="H18" s="12" t="e">
        <f>SUMIF(Tribunal!$M$13:$M$64,Distrito!$A18,Tribunal!#REF!)</f>
        <v>#REF!</v>
      </c>
      <c r="I18" s="12">
        <f>SUMIF(Tribunal!$M$13:$M$64,Distrito!$A18,Tribunal!I$13:I$64)</f>
        <v>8</v>
      </c>
      <c r="J18" s="27" t="e">
        <f t="shared" si="0"/>
        <v>#REF!</v>
      </c>
    </row>
    <row r="19" spans="1:10" ht="13.5" thickBot="1" x14ac:dyDescent="0.25">
      <c r="A19" s="4" t="s">
        <v>85</v>
      </c>
      <c r="B19" s="12">
        <f>SUMIF(Tribunal!$M$13:$M$64,Distrito!$A19,Tribunal!C$13:C$64)</f>
        <v>339</v>
      </c>
      <c r="C19" s="12">
        <f>SUMIF(Tribunal!$M$13:$M$64,Distrito!$A19,Tribunal!D$13:D$64)</f>
        <v>2</v>
      </c>
      <c r="D19" s="12">
        <f>SUMIF(Tribunal!$M$13:$M$64,Distrito!$A19,Tribunal!E$13:E$64)</f>
        <v>113</v>
      </c>
      <c r="E19" s="27">
        <f t="shared" si="1"/>
        <v>454</v>
      </c>
      <c r="F19" s="12">
        <f>SUMIF(Tribunal!$M$13:$M$64,Distrito!$A19,Tribunal!G$13:G$64)</f>
        <v>206</v>
      </c>
      <c r="G19" s="12">
        <f>SUMIF(Tribunal!$M$13:$M$64,Distrito!$A19,Tribunal!H$13:H$64)</f>
        <v>62</v>
      </c>
      <c r="H19" s="12" t="e">
        <f>SUMIF(Tribunal!$M$13:$M$64,Distrito!$A19,Tribunal!#REF!)</f>
        <v>#REF!</v>
      </c>
      <c r="I19" s="12">
        <f>SUMIF(Tribunal!$M$13:$M$64,Distrito!$A19,Tribunal!I$13:I$64)</f>
        <v>157</v>
      </c>
      <c r="J19" s="27" t="e">
        <f t="shared" si="0"/>
        <v>#REF!</v>
      </c>
    </row>
    <row r="20" spans="1:10" ht="13.5" thickBot="1" x14ac:dyDescent="0.25">
      <c r="A20" s="4" t="s">
        <v>225</v>
      </c>
      <c r="B20" s="12">
        <f>SUMIF(Tribunal!$M$13:$M$64,Distrito!$A20,Tribunal!C$13:C$64)</f>
        <v>78</v>
      </c>
      <c r="C20" s="12">
        <f>SUMIF(Tribunal!$M$13:$M$64,Distrito!$A20,Tribunal!D$13:D$64)</f>
        <v>2</v>
      </c>
      <c r="D20" s="12">
        <f>SUMIF(Tribunal!$M$13:$M$64,Distrito!$A20,Tribunal!E$13:E$64)</f>
        <v>0</v>
      </c>
      <c r="E20" s="27">
        <f t="shared" si="1"/>
        <v>80</v>
      </c>
      <c r="F20" s="12">
        <f>SUMIF(Tribunal!$M$13:$M$64,Distrito!$A20,Tribunal!G$13:G$64)</f>
        <v>72</v>
      </c>
      <c r="G20" s="12">
        <f>SUMIF(Tribunal!$M$13:$M$64,Distrito!$A20,Tribunal!H$13:H$64)</f>
        <v>13</v>
      </c>
      <c r="H20" s="12" t="e">
        <f>SUMIF(Tribunal!$M$13:$M$64,Distrito!$A20,Tribunal!#REF!)</f>
        <v>#REF!</v>
      </c>
      <c r="I20" s="12">
        <f>SUMIF(Tribunal!$M$13:$M$64,Distrito!$A20,Tribunal!I$13:I$64)</f>
        <v>0</v>
      </c>
      <c r="J20" s="27" t="e">
        <f t="shared" si="0"/>
        <v>#REF!</v>
      </c>
    </row>
    <row r="21" spans="1:10" ht="13.5" thickBot="1" x14ac:dyDescent="0.25">
      <c r="A21" s="4" t="s">
        <v>93</v>
      </c>
      <c r="B21" s="12">
        <f>SUMIF(Tribunal!$M$13:$M$64,Distrito!$A21,Tribunal!C$13:C$64)</f>
        <v>168</v>
      </c>
      <c r="C21" s="12">
        <f>SUMIF(Tribunal!$M$13:$M$64,Distrito!$A21,Tribunal!D$13:D$64)</f>
        <v>0</v>
      </c>
      <c r="D21" s="12">
        <f>SUMIF(Tribunal!$M$13:$M$64,Distrito!$A21,Tribunal!E$13:E$64)</f>
        <v>46</v>
      </c>
      <c r="E21" s="27">
        <f t="shared" si="1"/>
        <v>214</v>
      </c>
      <c r="F21" s="12">
        <f>SUMIF(Tribunal!$M$13:$M$64,Distrito!$A21,Tribunal!G$13:G$64)</f>
        <v>54</v>
      </c>
      <c r="G21" s="12">
        <f>SUMIF(Tribunal!$M$13:$M$64,Distrito!$A21,Tribunal!H$13:H$64)</f>
        <v>25</v>
      </c>
      <c r="H21" s="12" t="e">
        <f>SUMIF(Tribunal!$M$13:$M$64,Distrito!$A21,Tribunal!#REF!)</f>
        <v>#REF!</v>
      </c>
      <c r="I21" s="12">
        <f>SUMIF(Tribunal!$M$13:$M$64,Distrito!$A21,Tribunal!I$13:I$64)</f>
        <v>125</v>
      </c>
      <c r="J21" s="27" t="e">
        <f t="shared" si="0"/>
        <v>#REF!</v>
      </c>
    </row>
    <row r="22" spans="1:10" ht="15" customHeight="1" thickBot="1" x14ac:dyDescent="0.25">
      <c r="A22" s="4" t="s">
        <v>97</v>
      </c>
      <c r="B22" s="12">
        <f>SUMIF(Tribunal!$M$13:$M$64,Distrito!$A22,Tribunal!C$13:C$64)</f>
        <v>114</v>
      </c>
      <c r="C22" s="12">
        <f>SUMIF(Tribunal!$M$13:$M$64,Distrito!$A22,Tribunal!D$13:D$64)</f>
        <v>10</v>
      </c>
      <c r="D22" s="12">
        <f>SUMIF(Tribunal!$M$13:$M$64,Distrito!$A22,Tribunal!E$13:E$64)</f>
        <v>34</v>
      </c>
      <c r="E22" s="27">
        <f t="shared" si="1"/>
        <v>158</v>
      </c>
      <c r="F22" s="12">
        <f>SUMIF(Tribunal!$M$13:$M$64,Distrito!$A22,Tribunal!G$13:G$64)</f>
        <v>109</v>
      </c>
      <c r="G22" s="12">
        <f>SUMIF(Tribunal!$M$13:$M$64,Distrito!$A22,Tribunal!H$13:H$64)</f>
        <v>36</v>
      </c>
      <c r="H22" s="12" t="e">
        <f>SUMIF(Tribunal!$M$13:$M$64,Distrito!$A22,Tribunal!#REF!)</f>
        <v>#REF!</v>
      </c>
      <c r="I22" s="12">
        <f>SUMIF(Tribunal!$M$13:$M$64,Distrito!$A22,Tribunal!I$13:I$64)</f>
        <v>34</v>
      </c>
      <c r="J22" s="27" t="e">
        <f t="shared" si="0"/>
        <v>#REF!</v>
      </c>
    </row>
    <row r="23" spans="1:10" ht="15" customHeight="1" thickBot="1" x14ac:dyDescent="0.25">
      <c r="A23" s="4" t="s">
        <v>101</v>
      </c>
      <c r="B23" s="12">
        <f>SUMIF(Tribunal!$M$13:$M$64,Distrito!$A23,Tribunal!C$13:C$64)</f>
        <v>66</v>
      </c>
      <c r="C23" s="12">
        <f>SUMIF(Tribunal!$M$13:$M$64,Distrito!$A23,Tribunal!D$13:D$64)</f>
        <v>0</v>
      </c>
      <c r="D23" s="12">
        <f>SUMIF(Tribunal!$M$13:$M$64,Distrito!$A23,Tribunal!E$13:E$64)</f>
        <v>23</v>
      </c>
      <c r="E23" s="27">
        <f t="shared" si="1"/>
        <v>89</v>
      </c>
      <c r="F23" s="12">
        <f>SUMIF(Tribunal!$M$13:$M$64,Distrito!$A23,Tribunal!G$13:G$64)</f>
        <v>46</v>
      </c>
      <c r="G23" s="12">
        <f>SUMIF(Tribunal!$M$13:$M$64,Distrito!$A23,Tribunal!H$13:H$64)</f>
        <v>3</v>
      </c>
      <c r="H23" s="12" t="e">
        <f>SUMIF(Tribunal!$M$13:$M$64,Distrito!$A23,Tribunal!#REF!)</f>
        <v>#REF!</v>
      </c>
      <c r="I23" s="12">
        <f>SUMIF(Tribunal!$M$13:$M$64,Distrito!$A23,Tribunal!I$13:I$64)</f>
        <v>28</v>
      </c>
      <c r="J23" s="27" t="e">
        <f t="shared" si="0"/>
        <v>#REF!</v>
      </c>
    </row>
    <row r="24" spans="1:10" ht="15" customHeight="1" thickBot="1" x14ac:dyDescent="0.25">
      <c r="A24" s="4" t="s">
        <v>106</v>
      </c>
      <c r="B24" s="12">
        <f>SUMIF(Tribunal!$M$13:$M$64,Distrito!$A24,Tribunal!C$13:C$64)</f>
        <v>155</v>
      </c>
      <c r="C24" s="12">
        <f>SUMIF(Tribunal!$M$13:$M$64,Distrito!$A24,Tribunal!D$13:D$64)</f>
        <v>12</v>
      </c>
      <c r="D24" s="12">
        <f>SUMIF(Tribunal!$M$13:$M$64,Distrito!$A24,Tribunal!E$13:E$64)</f>
        <v>0</v>
      </c>
      <c r="E24" s="27">
        <f t="shared" si="1"/>
        <v>167</v>
      </c>
      <c r="F24" s="12">
        <f>SUMIF(Tribunal!$M$13:$M$64,Distrito!$A24,Tribunal!G$13:G$64)</f>
        <v>94</v>
      </c>
      <c r="G24" s="12">
        <f>SUMIF(Tribunal!$M$13:$M$64,Distrito!$A24,Tribunal!H$13:H$64)</f>
        <v>34</v>
      </c>
      <c r="H24" s="12" t="e">
        <f>SUMIF(Tribunal!$M$13:$M$64,Distrito!$A24,Tribunal!#REF!)</f>
        <v>#REF!</v>
      </c>
      <c r="I24" s="12">
        <f>SUMIF(Tribunal!$M$13:$M$64,Distrito!$A24,Tribunal!I$13:I$64)</f>
        <v>0</v>
      </c>
      <c r="J24" s="27" t="e">
        <f t="shared" si="0"/>
        <v>#REF!</v>
      </c>
    </row>
    <row r="25" spans="1:10" ht="15" customHeight="1" thickBot="1" x14ac:dyDescent="0.25">
      <c r="A25" s="4" t="s">
        <v>111</v>
      </c>
      <c r="B25" s="12">
        <f>SUMIF(Tribunal!$M$13:$M$64,Distrito!$A25,Tribunal!C$13:C$64)</f>
        <v>32</v>
      </c>
      <c r="C25" s="12">
        <f>SUMIF(Tribunal!$M$13:$M$64,Distrito!$A25,Tribunal!D$13:D$64)</f>
        <v>0</v>
      </c>
      <c r="D25" s="12">
        <f>SUMIF(Tribunal!$M$13:$M$64,Distrito!$A25,Tribunal!E$13:E$64)</f>
        <v>8</v>
      </c>
      <c r="E25" s="27">
        <f t="shared" si="1"/>
        <v>40</v>
      </c>
      <c r="F25" s="12">
        <f>SUMIF(Tribunal!$M$13:$M$64,Distrito!$A25,Tribunal!G$13:G$64)</f>
        <v>18</v>
      </c>
      <c r="G25" s="12">
        <f>SUMIF(Tribunal!$M$13:$M$64,Distrito!$A25,Tribunal!H$13:H$64)</f>
        <v>11</v>
      </c>
      <c r="H25" s="12" t="e">
        <f>SUMIF(Tribunal!$M$13:$M$64,Distrito!$A25,Tribunal!#REF!)</f>
        <v>#REF!</v>
      </c>
      <c r="I25" s="12">
        <f>SUMIF(Tribunal!$M$13:$M$64,Distrito!$A25,Tribunal!I$13:I$64)</f>
        <v>11</v>
      </c>
      <c r="J25" s="27" t="e">
        <f t="shared" si="0"/>
        <v>#REF!</v>
      </c>
    </row>
    <row r="26" spans="1:10" ht="13.5" thickBot="1" x14ac:dyDescent="0.25">
      <c r="A26" s="4" t="s">
        <v>115</v>
      </c>
      <c r="B26" s="12">
        <f>SUMIF(Tribunal!$M$13:$M$64,Distrito!$A26,Tribunal!C$13:C$64)</f>
        <v>64</v>
      </c>
      <c r="C26" s="12">
        <f>SUMIF(Tribunal!$M$13:$M$64,Distrito!$A26,Tribunal!D$13:D$64)</f>
        <v>0</v>
      </c>
      <c r="D26" s="12">
        <f>SUMIF(Tribunal!$M$13:$M$64,Distrito!$A26,Tribunal!E$13:E$64)</f>
        <v>7</v>
      </c>
      <c r="E26" s="27">
        <f t="shared" si="1"/>
        <v>71</v>
      </c>
      <c r="F26" s="12">
        <f>SUMIF(Tribunal!$M$13:$M$64,Distrito!$A26,Tribunal!G$13:G$64)</f>
        <v>43</v>
      </c>
      <c r="G26" s="12">
        <f>SUMIF(Tribunal!$M$13:$M$64,Distrito!$A26,Tribunal!H$13:H$64)</f>
        <v>0</v>
      </c>
      <c r="H26" s="12" t="e">
        <f>SUMIF(Tribunal!$M$13:$M$64,Distrito!$A26,Tribunal!#REF!)</f>
        <v>#REF!</v>
      </c>
      <c r="I26" s="12">
        <f>SUMIF(Tribunal!$M$13:$M$64,Distrito!$A26,Tribunal!I$13:I$64)</f>
        <v>0</v>
      </c>
      <c r="J26" s="27" t="e">
        <f t="shared" si="0"/>
        <v>#REF!</v>
      </c>
    </row>
    <row r="27" spans="1:10" ht="13.5" thickBot="1" x14ac:dyDescent="0.25">
      <c r="A27" s="4" t="s">
        <v>120</v>
      </c>
      <c r="B27" s="12">
        <f>SUMIF(Tribunal!$M$13:$M$64,Distrito!$A27,Tribunal!C$13:C$64)</f>
        <v>99</v>
      </c>
      <c r="C27" s="12">
        <f>SUMIF(Tribunal!$M$13:$M$64,Distrito!$A27,Tribunal!D$13:D$64)</f>
        <v>0</v>
      </c>
      <c r="D27" s="12">
        <f>SUMIF(Tribunal!$M$13:$M$64,Distrito!$A27,Tribunal!E$13:E$64)</f>
        <v>0</v>
      </c>
      <c r="E27" s="27">
        <f t="shared" si="1"/>
        <v>99</v>
      </c>
      <c r="F27" s="12">
        <f>SUMIF(Tribunal!$M$13:$M$64,Distrito!$A27,Tribunal!G$13:G$64)</f>
        <v>42</v>
      </c>
      <c r="G27" s="12">
        <f>SUMIF(Tribunal!$M$13:$M$64,Distrito!$A27,Tribunal!H$13:H$64)</f>
        <v>47</v>
      </c>
      <c r="H27" s="12" t="e">
        <f>SUMIF(Tribunal!$M$13:$M$64,Distrito!$A27,Tribunal!#REF!)</f>
        <v>#REF!</v>
      </c>
      <c r="I27" s="12">
        <f>SUMIF(Tribunal!$M$13:$M$64,Distrito!$A27,Tribunal!I$13:I$64)</f>
        <v>0</v>
      </c>
      <c r="J27" s="27" t="e">
        <f t="shared" si="0"/>
        <v>#REF!</v>
      </c>
    </row>
    <row r="28" spans="1:10" ht="13.5" thickBot="1" x14ac:dyDescent="0.25">
      <c r="A28" s="4" t="s">
        <v>124</v>
      </c>
      <c r="B28" s="12">
        <f>SUMIF(Tribunal!$M$13:$M$64,Distrito!$A28,Tribunal!C$13:C$64)</f>
        <v>209</v>
      </c>
      <c r="C28" s="12">
        <f>SUMIF(Tribunal!$M$13:$M$64,Distrito!$A28,Tribunal!D$13:D$64)</f>
        <v>37</v>
      </c>
      <c r="D28" s="12">
        <f>SUMIF(Tribunal!$M$13:$M$64,Distrito!$A28,Tribunal!E$13:E$64)</f>
        <v>4</v>
      </c>
      <c r="E28" s="27">
        <f t="shared" si="1"/>
        <v>250</v>
      </c>
      <c r="F28" s="12">
        <f>SUMIF(Tribunal!$M$13:$M$64,Distrito!$A28,Tribunal!G$13:G$64)</f>
        <v>162</v>
      </c>
      <c r="G28" s="12">
        <f>SUMIF(Tribunal!$M$13:$M$64,Distrito!$A28,Tribunal!H$13:H$64)</f>
        <v>103</v>
      </c>
      <c r="H28" s="12" t="e">
        <f>SUMIF(Tribunal!$M$13:$M$64,Distrito!$A28,Tribunal!#REF!)</f>
        <v>#REF!</v>
      </c>
      <c r="I28" s="12">
        <f>SUMIF(Tribunal!$M$13:$M$64,Distrito!$A28,Tribunal!I$13:I$64)</f>
        <v>5</v>
      </c>
      <c r="J28" s="27" t="e">
        <f t="shared" si="0"/>
        <v>#REF!</v>
      </c>
    </row>
    <row r="29" spans="1:10" ht="13.5" thickBot="1" x14ac:dyDescent="0.25">
      <c r="A29" s="4" t="s">
        <v>128</v>
      </c>
      <c r="B29" s="12">
        <f>SUMIF(Tribunal!$M$13:$M$64,Distrito!$A29,Tribunal!C$13:C$64)</f>
        <v>45</v>
      </c>
      <c r="C29" s="12">
        <f>SUMIF(Tribunal!$M$13:$M$64,Distrito!$A29,Tribunal!D$13:D$64)</f>
        <v>3</v>
      </c>
      <c r="D29" s="12">
        <f>SUMIF(Tribunal!$M$13:$M$64,Distrito!$A29,Tribunal!E$13:E$64)</f>
        <v>0</v>
      </c>
      <c r="E29" s="27">
        <f t="shared" si="1"/>
        <v>48</v>
      </c>
      <c r="F29" s="12">
        <f>SUMIF(Tribunal!$M$13:$M$64,Distrito!$A29,Tribunal!G$13:G$64)</f>
        <v>50</v>
      </c>
      <c r="G29" s="12">
        <f>SUMIF(Tribunal!$M$13:$M$64,Distrito!$A29,Tribunal!H$13:H$64)</f>
        <v>5</v>
      </c>
      <c r="H29" s="12" t="e">
        <f>SUMIF(Tribunal!$M$13:$M$64,Distrito!$A29,Tribunal!#REF!)</f>
        <v>#REF!</v>
      </c>
      <c r="I29" s="12">
        <f>SUMIF(Tribunal!$M$13:$M$64,Distrito!$A29,Tribunal!I$13:I$64)</f>
        <v>0</v>
      </c>
      <c r="J29" s="27" t="e">
        <f t="shared" si="0"/>
        <v>#REF!</v>
      </c>
    </row>
    <row r="30" spans="1:10" ht="13.5" thickBot="1" x14ac:dyDescent="0.25">
      <c r="A30" s="4" t="s">
        <v>132</v>
      </c>
      <c r="B30" s="12">
        <f>SUMIF(Tribunal!$M$13:$M$64,Distrito!$A30,Tribunal!C$13:C$64)</f>
        <v>48</v>
      </c>
      <c r="C30" s="12">
        <f>SUMIF(Tribunal!$M$13:$M$64,Distrito!$A30,Tribunal!D$13:D$64)</f>
        <v>0</v>
      </c>
      <c r="D30" s="12">
        <f>SUMIF(Tribunal!$M$13:$M$64,Distrito!$A30,Tribunal!E$13:E$64)</f>
        <v>0</v>
      </c>
      <c r="E30" s="27">
        <f t="shared" si="1"/>
        <v>48</v>
      </c>
      <c r="F30" s="12">
        <f>SUMIF(Tribunal!$M$13:$M$64,Distrito!$A30,Tribunal!G$13:G$64)</f>
        <v>57</v>
      </c>
      <c r="G30" s="12">
        <f>SUMIF(Tribunal!$M$13:$M$64,Distrito!$A30,Tribunal!H$13:H$64)</f>
        <v>0</v>
      </c>
      <c r="H30" s="12" t="e">
        <f>SUMIF(Tribunal!$M$13:$M$64,Distrito!$A30,Tribunal!#REF!)</f>
        <v>#REF!</v>
      </c>
      <c r="I30" s="12">
        <f>SUMIF(Tribunal!$M$13:$M$64,Distrito!$A30,Tribunal!I$13:I$64)</f>
        <v>0</v>
      </c>
      <c r="J30" s="27" t="e">
        <f t="shared" si="0"/>
        <v>#REF!</v>
      </c>
    </row>
    <row r="31" spans="1:10" ht="13.5" thickBot="1" x14ac:dyDescent="0.25">
      <c r="A31" s="4" t="s">
        <v>136</v>
      </c>
      <c r="B31" s="12">
        <f>SUMIF(Tribunal!$M$13:$M$64,Distrito!$A31,Tribunal!C$13:C$64)</f>
        <v>18</v>
      </c>
      <c r="C31" s="12">
        <f>SUMIF(Tribunal!$M$13:$M$64,Distrito!$A31,Tribunal!D$13:D$64)</f>
        <v>0</v>
      </c>
      <c r="D31" s="12">
        <f>SUMIF(Tribunal!$M$13:$M$64,Distrito!$A31,Tribunal!E$13:E$64)</f>
        <v>0</v>
      </c>
      <c r="E31" s="27">
        <f t="shared" si="1"/>
        <v>18</v>
      </c>
      <c r="F31" s="12">
        <f>SUMIF(Tribunal!$M$13:$M$64,Distrito!$A31,Tribunal!G$13:G$64)</f>
        <v>12</v>
      </c>
      <c r="G31" s="12">
        <f>SUMIF(Tribunal!$M$13:$M$64,Distrito!$A31,Tribunal!H$13:H$64)</f>
        <v>0</v>
      </c>
      <c r="H31" s="12" t="e">
        <f>SUMIF(Tribunal!$M$13:$M$64,Distrito!$A31,Tribunal!#REF!)</f>
        <v>#REF!</v>
      </c>
      <c r="I31" s="12">
        <f>SUMIF(Tribunal!$M$13:$M$64,Distrito!$A31,Tribunal!I$13:I$64)</f>
        <v>0</v>
      </c>
      <c r="J31" s="27" t="e">
        <f t="shared" si="0"/>
        <v>#REF!</v>
      </c>
    </row>
    <row r="32" spans="1:10" ht="13.5" thickBot="1" x14ac:dyDescent="0.25">
      <c r="A32" s="4" t="s">
        <v>140</v>
      </c>
      <c r="B32" s="12">
        <f>SUMIF(Tribunal!$M$13:$M$64,Distrito!$A32,Tribunal!C$13:C$64)</f>
        <v>9</v>
      </c>
      <c r="C32" s="12">
        <f>SUMIF(Tribunal!$M$13:$M$64,Distrito!$A32,Tribunal!D$13:D$64)</f>
        <v>0</v>
      </c>
      <c r="D32" s="12">
        <f>SUMIF(Tribunal!$M$13:$M$64,Distrito!$A32,Tribunal!E$13:E$64)</f>
        <v>0</v>
      </c>
      <c r="E32" s="27">
        <f t="shared" si="1"/>
        <v>9</v>
      </c>
      <c r="F32" s="12">
        <f>SUMIF(Tribunal!$M$13:$M$64,Distrito!$A32,Tribunal!G$13:G$64)</f>
        <v>10</v>
      </c>
      <c r="G32" s="12">
        <f>SUMIF(Tribunal!$M$13:$M$64,Distrito!$A32,Tribunal!H$13:H$64)</f>
        <v>1</v>
      </c>
      <c r="H32" s="12" t="e">
        <f>SUMIF(Tribunal!$M$13:$M$64,Distrito!$A32,Tribunal!#REF!)</f>
        <v>#REF!</v>
      </c>
      <c r="I32" s="12">
        <f>SUMIF(Tribunal!$M$13:$M$64,Distrito!$A32,Tribunal!I$13:I$64)</f>
        <v>0</v>
      </c>
      <c r="J32" s="27" t="e">
        <f t="shared" si="0"/>
        <v>#REF!</v>
      </c>
    </row>
    <row r="33" spans="1:10" ht="13.5" thickBot="1" x14ac:dyDescent="0.25">
      <c r="A33" s="4" t="s">
        <v>144</v>
      </c>
      <c r="B33" s="12">
        <f>SUMIF(Tribunal!$M$13:$M$64,Distrito!$A33,Tribunal!C$13:C$64)</f>
        <v>589</v>
      </c>
      <c r="C33" s="12">
        <f>SUMIF(Tribunal!$M$13:$M$64,Distrito!$A33,Tribunal!D$13:D$64)</f>
        <v>82</v>
      </c>
      <c r="D33" s="12">
        <f>SUMIF(Tribunal!$M$13:$M$64,Distrito!$A33,Tribunal!E$13:E$64)</f>
        <v>467</v>
      </c>
      <c r="E33" s="27">
        <f t="shared" si="1"/>
        <v>1138</v>
      </c>
      <c r="F33" s="12">
        <f>SUMIF(Tribunal!$M$13:$M$64,Distrito!$A33,Tribunal!G$13:G$64)</f>
        <v>462</v>
      </c>
      <c r="G33" s="12">
        <f>SUMIF(Tribunal!$M$13:$M$64,Distrito!$A33,Tribunal!H$13:H$64)</f>
        <v>175</v>
      </c>
      <c r="H33" s="12" t="e">
        <f>SUMIF(Tribunal!$M$13:$M$64,Distrito!$A33,Tribunal!#REF!)</f>
        <v>#REF!</v>
      </c>
      <c r="I33" s="12">
        <f>SUMIF(Tribunal!$M$13:$M$64,Distrito!$A33,Tribunal!I$13:I$64)</f>
        <v>467</v>
      </c>
      <c r="J33" s="27" t="e">
        <f t="shared" si="0"/>
        <v>#REF!</v>
      </c>
    </row>
    <row r="34" spans="1:10" ht="13.5" thickBot="1" x14ac:dyDescent="0.25">
      <c r="A34" s="4" t="s">
        <v>152</v>
      </c>
      <c r="B34" s="12">
        <f>SUMIF(Tribunal!$M$13:$M$64,Distrito!$A34,Tribunal!C$13:C$64)</f>
        <v>46</v>
      </c>
      <c r="C34" s="12">
        <f>SUMIF(Tribunal!$M$13:$M$64,Distrito!$A34,Tribunal!D$13:D$64)</f>
        <v>0</v>
      </c>
      <c r="D34" s="12">
        <f>SUMIF(Tribunal!$M$13:$M$64,Distrito!$A34,Tribunal!E$13:E$64)</f>
        <v>0</v>
      </c>
      <c r="E34" s="27">
        <f t="shared" si="1"/>
        <v>46</v>
      </c>
      <c r="F34" s="12">
        <f>SUMIF(Tribunal!$M$13:$M$64,Distrito!$A34,Tribunal!G$13:G$64)</f>
        <v>35</v>
      </c>
      <c r="G34" s="12">
        <f>SUMIF(Tribunal!$M$13:$M$64,Distrito!$A34,Tribunal!H$13:H$64)</f>
        <v>3</v>
      </c>
      <c r="H34" s="12" t="e">
        <f>SUMIF(Tribunal!$M$13:$M$64,Distrito!$A34,Tribunal!#REF!)</f>
        <v>#REF!</v>
      </c>
      <c r="I34" s="12">
        <f>SUMIF(Tribunal!$M$13:$M$64,Distrito!$A34,Tribunal!I$13:I$64)</f>
        <v>0</v>
      </c>
      <c r="J34" s="27" t="e">
        <f t="shared" si="0"/>
        <v>#REF!</v>
      </c>
    </row>
    <row r="35" spans="1:10" ht="13.5" thickBot="1" x14ac:dyDescent="0.25">
      <c r="A35" s="4" t="s">
        <v>156</v>
      </c>
      <c r="B35" s="12">
        <f>SUMIF(Tribunal!$M$13:$M$64,Distrito!$A35,Tribunal!C$13:C$64)</f>
        <v>223</v>
      </c>
      <c r="C35" s="12">
        <f>SUMIF(Tribunal!$M$13:$M$64,Distrito!$A35,Tribunal!D$13:D$64)</f>
        <v>35</v>
      </c>
      <c r="D35" s="12">
        <f>SUMIF(Tribunal!$M$13:$M$64,Distrito!$A35,Tribunal!E$13:E$64)</f>
        <v>2</v>
      </c>
      <c r="E35" s="27">
        <f t="shared" si="1"/>
        <v>260</v>
      </c>
      <c r="F35" s="12">
        <f>SUMIF(Tribunal!$M$13:$M$64,Distrito!$A35,Tribunal!G$13:G$64)</f>
        <v>160</v>
      </c>
      <c r="G35" s="12">
        <f>SUMIF(Tribunal!$M$13:$M$64,Distrito!$A35,Tribunal!H$13:H$64)</f>
        <v>93</v>
      </c>
      <c r="H35" s="12" t="e">
        <f>SUMIF(Tribunal!$M$13:$M$64,Distrito!$A35,Tribunal!#REF!)</f>
        <v>#REF!</v>
      </c>
      <c r="I35" s="12">
        <f>SUMIF(Tribunal!$M$13:$M$64,Distrito!$A35,Tribunal!I$13:I$64)</f>
        <v>1</v>
      </c>
      <c r="J35" s="27" t="e">
        <f t="shared" si="0"/>
        <v>#REF!</v>
      </c>
    </row>
    <row r="36" spans="1:10" ht="13.5" thickBot="1" x14ac:dyDescent="0.25">
      <c r="A36" s="4" t="s">
        <v>226</v>
      </c>
      <c r="B36" s="12">
        <f>SUMIF(Tribunal!$M$13:$M$64,Distrito!$A36,Tribunal!C$13:C$64)</f>
        <v>688</v>
      </c>
      <c r="C36" s="12">
        <f>SUMIF(Tribunal!$M$13:$M$64,Distrito!$A36,Tribunal!D$13:D$64)</f>
        <v>211</v>
      </c>
      <c r="D36" s="12">
        <f>SUMIF(Tribunal!$M$13:$M$64,Distrito!$A36,Tribunal!E$13:E$64)</f>
        <v>274</v>
      </c>
      <c r="E36" s="27">
        <f t="shared" si="1"/>
        <v>1173</v>
      </c>
      <c r="F36" s="12">
        <f>SUMIF(Tribunal!$M$13:$M$64,Distrito!$A36,Tribunal!G$13:G$64)</f>
        <v>279</v>
      </c>
      <c r="G36" s="12">
        <f>SUMIF(Tribunal!$M$13:$M$64,Distrito!$A36,Tribunal!H$13:H$64)</f>
        <v>276</v>
      </c>
      <c r="H36" s="12" t="e">
        <f>SUMIF(Tribunal!$M$13:$M$64,Distrito!$A36,Tribunal!#REF!)</f>
        <v>#REF!</v>
      </c>
      <c r="I36" s="12">
        <f>SUMIF(Tribunal!$M$13:$M$64,Distrito!$A36,Tribunal!I$13:I$64)</f>
        <v>259</v>
      </c>
      <c r="J36" s="27" t="e">
        <f t="shared" si="0"/>
        <v>#REF!</v>
      </c>
    </row>
    <row r="37" spans="1:10" ht="13.5" thickBot="1" x14ac:dyDescent="0.25">
      <c r="A37" s="4" t="s">
        <v>164</v>
      </c>
      <c r="B37" s="12">
        <f>SUMIF(Tribunal!$M$13:$M$64,Distrito!$A37,Tribunal!C$13:C$64)</f>
        <v>37</v>
      </c>
      <c r="C37" s="12">
        <f>SUMIF(Tribunal!$M$13:$M$64,Distrito!$A37,Tribunal!D$13:D$64)</f>
        <v>2</v>
      </c>
      <c r="D37" s="12">
        <f>SUMIF(Tribunal!$M$13:$M$64,Distrito!$A37,Tribunal!E$13:E$64)</f>
        <v>0</v>
      </c>
      <c r="E37" s="27">
        <f t="shared" si="1"/>
        <v>39</v>
      </c>
      <c r="F37" s="12">
        <f>SUMIF(Tribunal!$M$13:$M$64,Distrito!$A37,Tribunal!G$13:G$64)</f>
        <v>19</v>
      </c>
      <c r="G37" s="12">
        <f>SUMIF(Tribunal!$M$13:$M$64,Distrito!$A37,Tribunal!H$13:H$64)</f>
        <v>15</v>
      </c>
      <c r="H37" s="12" t="e">
        <f>SUMIF(Tribunal!$M$13:$M$64,Distrito!$A37,Tribunal!#REF!)</f>
        <v>#REF!</v>
      </c>
      <c r="I37" s="12">
        <f>SUMIF(Tribunal!$M$13:$M$64,Distrito!$A37,Tribunal!I$13:I$64)</f>
        <v>0</v>
      </c>
      <c r="J37" s="27" t="e">
        <f t="shared" si="0"/>
        <v>#REF!</v>
      </c>
    </row>
    <row r="38" spans="1:10" ht="13.5" thickBot="1" x14ac:dyDescent="0.25">
      <c r="A38" s="4" t="s">
        <v>168</v>
      </c>
      <c r="B38" s="12">
        <f>SUMIF(Tribunal!$M$13:$M$64,Distrito!$A38,Tribunal!C$13:C$64)</f>
        <v>323</v>
      </c>
      <c r="C38" s="12">
        <f>SUMIF(Tribunal!$M$13:$M$64,Distrito!$A38,Tribunal!D$13:D$64)</f>
        <v>42</v>
      </c>
      <c r="D38" s="12">
        <f>SUMIF(Tribunal!$M$13:$M$64,Distrito!$A38,Tribunal!E$13:E$64)</f>
        <v>72</v>
      </c>
      <c r="E38" s="27">
        <f t="shared" si="1"/>
        <v>437</v>
      </c>
      <c r="F38" s="12">
        <f>SUMIF(Tribunal!$M$13:$M$64,Distrito!$A38,Tribunal!G$13:G$64)</f>
        <v>247</v>
      </c>
      <c r="G38" s="12">
        <f>SUMIF(Tribunal!$M$13:$M$64,Distrito!$A38,Tribunal!H$13:H$64)</f>
        <v>70</v>
      </c>
      <c r="H38" s="12" t="e">
        <f>SUMIF(Tribunal!$M$13:$M$64,Distrito!$A38,Tribunal!#REF!)</f>
        <v>#REF!</v>
      </c>
      <c r="I38" s="12">
        <f>SUMIF(Tribunal!$M$13:$M$64,Distrito!$A38,Tribunal!I$13:I$64)</f>
        <v>72</v>
      </c>
      <c r="J38" s="27" t="e">
        <f t="shared" si="0"/>
        <v>#REF!</v>
      </c>
    </row>
    <row r="39" spans="1:10" ht="13.5" thickBot="1" x14ac:dyDescent="0.25">
      <c r="A39" s="4" t="s">
        <v>176</v>
      </c>
      <c r="B39" s="12">
        <f>SUMIF(Tribunal!$M$13:$M$64,Distrito!$A39,Tribunal!C$13:C$64)</f>
        <v>7</v>
      </c>
      <c r="C39" s="12">
        <f>SUMIF(Tribunal!$M$13:$M$64,Distrito!$A39,Tribunal!D$13:D$64)</f>
        <v>0</v>
      </c>
      <c r="D39" s="12">
        <f>SUMIF(Tribunal!$M$13:$M$64,Distrito!$A39,Tribunal!E$13:E$64)</f>
        <v>0</v>
      </c>
      <c r="E39" s="27">
        <f t="shared" si="1"/>
        <v>7</v>
      </c>
      <c r="F39" s="12">
        <f>SUMIF(Tribunal!$M$13:$M$64,Distrito!$A39,Tribunal!G$13:G$64)</f>
        <v>9</v>
      </c>
      <c r="G39" s="12">
        <f>SUMIF(Tribunal!$M$13:$M$64,Distrito!$A39,Tribunal!H$13:H$64)</f>
        <v>0</v>
      </c>
      <c r="H39" s="12" t="e">
        <f>SUMIF(Tribunal!$M$13:$M$64,Distrito!$A39,Tribunal!#REF!)</f>
        <v>#REF!</v>
      </c>
      <c r="I39" s="12">
        <f>SUMIF(Tribunal!$M$13:$M$64,Distrito!$A39,Tribunal!I$13:I$64)</f>
        <v>0</v>
      </c>
      <c r="J39" s="27" t="e">
        <f t="shared" si="0"/>
        <v>#REF!</v>
      </c>
    </row>
    <row r="40" spans="1:10" ht="13.5" thickBot="1" x14ac:dyDescent="0.25">
      <c r="A40" s="4" t="s">
        <v>180</v>
      </c>
      <c r="B40" s="12">
        <f>SUMIF(Tribunal!$M$13:$M$64,Distrito!$A40,Tribunal!C$13:C$64)</f>
        <v>31</v>
      </c>
      <c r="C40" s="12">
        <f>SUMIF(Tribunal!$M$13:$M$64,Distrito!$A40,Tribunal!D$13:D$64)</f>
        <v>0</v>
      </c>
      <c r="D40" s="12">
        <f>SUMIF(Tribunal!$M$13:$M$64,Distrito!$A40,Tribunal!E$13:E$64)</f>
        <v>0</v>
      </c>
      <c r="E40" s="27">
        <f t="shared" si="1"/>
        <v>31</v>
      </c>
      <c r="F40" s="12">
        <f>SUMIF(Tribunal!$M$13:$M$64,Distrito!$A40,Tribunal!G$13:G$64)</f>
        <v>24</v>
      </c>
      <c r="G40" s="12">
        <f>SUMIF(Tribunal!$M$13:$M$64,Distrito!$A40,Tribunal!H$13:H$64)</f>
        <v>0</v>
      </c>
      <c r="H40" s="12" t="e">
        <f>SUMIF(Tribunal!$M$13:$M$64,Distrito!$A40,Tribunal!#REF!)</f>
        <v>#REF!</v>
      </c>
      <c r="I40" s="12">
        <f>SUMIF(Tribunal!$M$13:$M$64,Distrito!$A40,Tribunal!I$13:I$64)</f>
        <v>0</v>
      </c>
      <c r="J40" s="27" t="e">
        <f t="shared" si="0"/>
        <v>#REF!</v>
      </c>
    </row>
    <row r="41" spans="1:10" ht="13.5" thickBot="1" x14ac:dyDescent="0.25">
      <c r="A41" s="4" t="s">
        <v>184</v>
      </c>
      <c r="B41" s="12">
        <f>SUMIF(Tribunal!$M$13:$M$64,Distrito!$A41,Tribunal!C$13:C$64)</f>
        <v>11</v>
      </c>
      <c r="C41" s="12">
        <f>SUMIF(Tribunal!$M$13:$M$64,Distrito!$A41,Tribunal!D$13:D$64)</f>
        <v>0</v>
      </c>
      <c r="D41" s="12">
        <f>SUMIF(Tribunal!$M$13:$M$64,Distrito!$A41,Tribunal!E$13:E$64)</f>
        <v>0</v>
      </c>
      <c r="E41" s="27">
        <f t="shared" si="1"/>
        <v>11</v>
      </c>
      <c r="F41" s="12">
        <f>SUMIF(Tribunal!$M$13:$M$64,Distrito!$A41,Tribunal!G$13:G$64)</f>
        <v>4</v>
      </c>
      <c r="G41" s="12">
        <f>SUMIF(Tribunal!$M$13:$M$64,Distrito!$A41,Tribunal!H$13:H$64)</f>
        <v>0</v>
      </c>
      <c r="H41" s="12" t="e">
        <f>SUMIF(Tribunal!$M$13:$M$64,Distrito!$A41,Tribunal!#REF!)</f>
        <v>#REF!</v>
      </c>
      <c r="I41" s="12">
        <f>SUMIF(Tribunal!$M$13:$M$64,Distrito!$A41,Tribunal!I$13:I$64)</f>
        <v>0</v>
      </c>
      <c r="J41" s="27" t="e">
        <f t="shared" si="0"/>
        <v>#REF!</v>
      </c>
    </row>
    <row r="42" spans="1:10" ht="13.5" thickBot="1" x14ac:dyDescent="0.25">
      <c r="A42" s="25" t="s">
        <v>188</v>
      </c>
      <c r="B42" s="12">
        <f>SUMIF(Tribunal!$M$13:$M$64,Distrito!$A42,Tribunal!C$13:C$64)</f>
        <v>49</v>
      </c>
      <c r="C42" s="12">
        <f>SUMIF(Tribunal!$M$13:$M$64,Distrito!$A42,Tribunal!D$13:D$64)</f>
        <v>7</v>
      </c>
      <c r="D42" s="12">
        <f>SUMIF(Tribunal!$M$13:$M$64,Distrito!$A42,Tribunal!E$13:E$64)</f>
        <v>0</v>
      </c>
      <c r="E42" s="27">
        <f t="shared" si="1"/>
        <v>56</v>
      </c>
      <c r="F42" s="12">
        <f>SUMIF(Tribunal!$M$13:$M$64,Distrito!$A42,Tribunal!G$13:G$64)</f>
        <v>30</v>
      </c>
      <c r="G42" s="12">
        <f>SUMIF(Tribunal!$M$13:$M$64,Distrito!$A42,Tribunal!H$13:H$64)</f>
        <v>20</v>
      </c>
      <c r="H42" s="12" t="e">
        <f>SUMIF(Tribunal!$M$13:$M$64,Distrito!$A42,Tribunal!#REF!)</f>
        <v>#REF!</v>
      </c>
      <c r="I42" s="12">
        <f>SUMIF(Tribunal!$M$13:$M$64,Distrito!$A42,Tribunal!I$13:I$64)</f>
        <v>0</v>
      </c>
      <c r="J42" s="27" t="e">
        <f t="shared" si="0"/>
        <v>#REF!</v>
      </c>
    </row>
    <row r="43" spans="1:10" ht="13.5" thickBot="1" x14ac:dyDescent="0.25">
      <c r="A43" s="4" t="s">
        <v>193</v>
      </c>
      <c r="B43" s="12">
        <f>SUMIF(Tribunal!$M$13:$M$64,Distrito!$A43,Tribunal!C$13:C$64)</f>
        <v>28</v>
      </c>
      <c r="C43" s="12">
        <f>SUMIF(Tribunal!$M$13:$M$64,Distrito!$A43,Tribunal!D$13:D$64)</f>
        <v>0</v>
      </c>
      <c r="D43" s="12">
        <f>SUMIF(Tribunal!$M$13:$M$64,Distrito!$A43,Tribunal!E$13:E$64)</f>
        <v>0</v>
      </c>
      <c r="E43" s="27">
        <f t="shared" si="1"/>
        <v>28</v>
      </c>
      <c r="F43" s="12">
        <f>SUMIF(Tribunal!$M$13:$M$64,Distrito!$A43,Tribunal!G$13:G$64)</f>
        <v>4</v>
      </c>
      <c r="G43" s="12">
        <f>SUMIF(Tribunal!$M$13:$M$64,Distrito!$A43,Tribunal!H$13:H$64)</f>
        <v>0</v>
      </c>
      <c r="H43" s="12" t="e">
        <f>SUMIF(Tribunal!$M$13:$M$64,Distrito!$A43,Tribunal!#REF!)</f>
        <v>#REF!</v>
      </c>
      <c r="I43" s="12">
        <f>SUMIF(Tribunal!$M$13:$M$64,Distrito!$A43,Tribunal!I$13:I$64)</f>
        <v>0</v>
      </c>
      <c r="J43" s="27" t="e">
        <f t="shared" si="0"/>
        <v>#REF!</v>
      </c>
    </row>
    <row r="44" spans="1:10" ht="13.5" thickBot="1" x14ac:dyDescent="0.25">
      <c r="A44" s="4" t="s">
        <v>197</v>
      </c>
      <c r="B44" s="12">
        <f>SUMIF(Tribunal!$M$13:$M$64,Distrito!$A44,Tribunal!C$13:C$64)</f>
        <v>15</v>
      </c>
      <c r="C44" s="12">
        <f>SUMIF(Tribunal!$M$13:$M$64,Distrito!$A44,Tribunal!D$13:D$64)</f>
        <v>0</v>
      </c>
      <c r="D44" s="12">
        <f>SUMIF(Tribunal!$M$13:$M$64,Distrito!$A44,Tribunal!E$13:E$64)</f>
        <v>1</v>
      </c>
      <c r="E44" s="27">
        <f t="shared" si="1"/>
        <v>16</v>
      </c>
      <c r="F44" s="12">
        <f>SUMIF(Tribunal!$M$13:$M$64,Distrito!$A44,Tribunal!G$13:G$64)</f>
        <v>14</v>
      </c>
      <c r="G44" s="12">
        <f>SUMIF(Tribunal!$M$13:$M$64,Distrito!$A44,Tribunal!H$13:H$64)</f>
        <v>0</v>
      </c>
      <c r="H44" s="12" t="e">
        <f>SUMIF(Tribunal!$M$13:$M$64,Distrito!$A44,Tribunal!#REF!)</f>
        <v>#REF!</v>
      </c>
      <c r="I44" s="12">
        <f>SUMIF(Tribunal!$M$13:$M$64,Distrito!$A44,Tribunal!I$13:I$64)</f>
        <v>1</v>
      </c>
      <c r="J44" s="27" t="e">
        <f t="shared" si="0"/>
        <v>#REF!</v>
      </c>
    </row>
    <row r="45" spans="1:10" ht="13.5" thickBot="1" x14ac:dyDescent="0.25">
      <c r="A45" s="25" t="s">
        <v>201</v>
      </c>
      <c r="B45" s="12">
        <f>SUMIF(Tribunal!$M$13:$M$64,Distrito!$A45,Tribunal!C$13:C$64)</f>
        <v>58</v>
      </c>
      <c r="C45" s="12">
        <f>SUMIF(Tribunal!$M$13:$M$64,Distrito!$A45,Tribunal!D$13:D$64)</f>
        <v>4</v>
      </c>
      <c r="D45" s="12">
        <f>SUMIF(Tribunal!$M$13:$M$64,Distrito!$A45,Tribunal!E$13:E$64)</f>
        <v>0</v>
      </c>
      <c r="E45" s="27">
        <f t="shared" si="1"/>
        <v>62</v>
      </c>
      <c r="F45" s="12">
        <f>SUMIF(Tribunal!$M$13:$M$64,Distrito!$A45,Tribunal!G$13:G$64)</f>
        <v>71</v>
      </c>
      <c r="G45" s="12">
        <f>SUMIF(Tribunal!$M$13:$M$64,Distrito!$A45,Tribunal!H$13:H$64)</f>
        <v>27</v>
      </c>
      <c r="H45" s="12" t="e">
        <f>SUMIF(Tribunal!$M$13:$M$64,Distrito!$A45,Tribunal!#REF!)</f>
        <v>#REF!</v>
      </c>
      <c r="I45" s="12">
        <f>SUMIF(Tribunal!$M$13:$M$64,Distrito!$A45,Tribunal!I$13:I$64)</f>
        <v>0</v>
      </c>
      <c r="J45" s="27" t="e">
        <f t="shared" si="0"/>
        <v>#REF!</v>
      </c>
    </row>
    <row r="46" spans="1:10" ht="13.5" thickBot="1" x14ac:dyDescent="0.25">
      <c r="A46" s="4" t="s">
        <v>206</v>
      </c>
      <c r="B46" s="12">
        <f>SUMIF(Tribunal!$M$13:$M$64,Distrito!$A46,Tribunal!C$13:C$64)</f>
        <v>11</v>
      </c>
      <c r="C46" s="12">
        <f>SUMIF(Tribunal!$M$13:$M$64,Distrito!$A46,Tribunal!D$13:D$64)</f>
        <v>0</v>
      </c>
      <c r="D46" s="12">
        <f>SUMIF(Tribunal!$M$13:$M$64,Distrito!$A46,Tribunal!E$13:E$64)</f>
        <v>0</v>
      </c>
      <c r="E46" s="27">
        <f t="shared" si="1"/>
        <v>11</v>
      </c>
      <c r="F46" s="12">
        <f>SUMIF(Tribunal!$M$13:$M$64,Distrito!$A46,Tribunal!G$13:G$64)</f>
        <v>7</v>
      </c>
      <c r="G46" s="12">
        <f>SUMIF(Tribunal!$M$13:$M$64,Distrito!$A46,Tribunal!H$13:H$64)</f>
        <v>0</v>
      </c>
      <c r="H46" s="12" t="e">
        <f>SUMIF(Tribunal!$M$13:$M$64,Distrito!$A46,Tribunal!#REF!)</f>
        <v>#REF!</v>
      </c>
      <c r="I46" s="12">
        <f>SUMIF(Tribunal!$M$13:$M$64,Distrito!$A46,Tribunal!I$13:I$64)</f>
        <v>0</v>
      </c>
      <c r="J46" s="27" t="e">
        <f t="shared" si="0"/>
        <v>#REF!</v>
      </c>
    </row>
    <row r="47" spans="1:10" ht="13.5" thickBot="1" x14ac:dyDescent="0.25">
      <c r="A47" s="4" t="s">
        <v>211</v>
      </c>
      <c r="B47" s="12">
        <f>SUMIF(Tribunal!$M$13:$M$64,Distrito!$A47,Tribunal!C$13:C$64)</f>
        <v>15</v>
      </c>
      <c r="C47" s="12">
        <f>SUMIF(Tribunal!$M$13:$M$64,Distrito!$A47,Tribunal!D$13:D$64)</f>
        <v>0</v>
      </c>
      <c r="D47" s="12">
        <f>SUMIF(Tribunal!$M$13:$M$64,Distrito!$A47,Tribunal!E$13:E$64)</f>
        <v>0</v>
      </c>
      <c r="E47" s="27">
        <f t="shared" si="1"/>
        <v>15</v>
      </c>
      <c r="F47" s="12">
        <f>SUMIF(Tribunal!$M$13:$M$64,Distrito!$A47,Tribunal!G$13:G$64)</f>
        <v>12</v>
      </c>
      <c r="G47" s="12">
        <f>SUMIF(Tribunal!$M$13:$M$64,Distrito!$A47,Tribunal!H$13:H$64)</f>
        <v>1</v>
      </c>
      <c r="H47" s="12" t="e">
        <f>SUMIF(Tribunal!$M$13:$M$64,Distrito!$A47,Tribunal!#REF!)</f>
        <v>#REF!</v>
      </c>
      <c r="I47" s="12">
        <f>SUMIF(Tribunal!$M$13:$M$64,Distrito!$A47,Tribunal!I$13:I$64)</f>
        <v>0</v>
      </c>
      <c r="J47" s="27" t="e">
        <f t="shared" si="0"/>
        <v>#REF!</v>
      </c>
    </row>
    <row r="48" spans="1:10" ht="21.75" customHeight="1" thickBot="1" x14ac:dyDescent="0.25">
      <c r="A48" s="13" t="s">
        <v>7</v>
      </c>
      <c r="B48" s="13">
        <f t="shared" ref="B48:J48" si="2">SUM(B13:B47)</f>
        <v>9792</v>
      </c>
      <c r="C48" s="13">
        <f>SUM(C13:C47)</f>
        <v>1565</v>
      </c>
      <c r="D48" s="13">
        <f>SUM(D13:D47)</f>
        <v>2251</v>
      </c>
      <c r="E48" s="13">
        <f t="shared" si="2"/>
        <v>13608</v>
      </c>
      <c r="F48" s="13">
        <f t="shared" si="2"/>
        <v>5780</v>
      </c>
      <c r="G48" s="13">
        <f t="shared" si="2"/>
        <v>3223</v>
      </c>
      <c r="H48" s="13" t="e">
        <f>SUM(H13:H47)</f>
        <v>#REF!</v>
      </c>
      <c r="I48" s="13">
        <f>SUM(I13:I47)</f>
        <v>2355</v>
      </c>
      <c r="J48" s="13" t="e">
        <f t="shared" si="2"/>
        <v>#REF!</v>
      </c>
    </row>
    <row r="49" spans="1:10" ht="12.75" x14ac:dyDescent="0.2">
      <c r="A49" s="29" t="s">
        <v>227</v>
      </c>
      <c r="B49" s="28"/>
      <c r="C49" s="28"/>
      <c r="D49" s="28"/>
      <c r="E49" s="28"/>
      <c r="F49" s="28"/>
      <c r="G49" s="28"/>
      <c r="H49" s="28"/>
      <c r="I49" s="28"/>
      <c r="J49" s="28"/>
    </row>
    <row r="50" spans="1:10" ht="12.95" customHeight="1" x14ac:dyDescent="0.2">
      <c r="A50" s="29" t="s">
        <v>228</v>
      </c>
      <c r="B50" s="28"/>
      <c r="C50" s="28"/>
      <c r="D50" s="28"/>
      <c r="E50" s="28"/>
      <c r="F50" s="28"/>
      <c r="G50" s="28"/>
      <c r="H50" s="28"/>
      <c r="I50" s="28"/>
      <c r="J50" s="28"/>
    </row>
    <row r="51" spans="1:10" ht="12.95" customHeight="1" x14ac:dyDescent="0.2">
      <c r="A51" s="29" t="s">
        <v>229</v>
      </c>
      <c r="B51" s="28"/>
      <c r="C51" s="28"/>
      <c r="D51" s="28"/>
      <c r="E51" s="28"/>
      <c r="F51" s="28"/>
      <c r="G51" s="28"/>
      <c r="H51" s="28"/>
      <c r="I51" s="28"/>
      <c r="J51" s="28"/>
    </row>
    <row r="52" spans="1:10" ht="12.95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</row>
    <row r="53" spans="1:10" ht="12.95" customHeigh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</row>
    <row r="54" spans="1:10" ht="12.9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</row>
    <row r="55" spans="1:10" ht="12.9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</row>
    <row r="56" spans="1:10" ht="12.9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</row>
  </sheetData>
  <mergeCells count="4">
    <mergeCell ref="B11:D11"/>
    <mergeCell ref="E11:E12"/>
    <mergeCell ref="J11:J12"/>
    <mergeCell ref="A11:A12"/>
  </mergeCells>
  <pageMargins left="0.59055118110236227" right="0.59055118110236227" top="0.19685039370078741" bottom="0.15748031496062992" header="0.15748031496062992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"/>
  <sheetViews>
    <sheetView workbookViewId="0">
      <selection activeCell="C11" sqref="C11:E11"/>
    </sheetView>
  </sheetViews>
  <sheetFormatPr baseColWidth="10" defaultColWidth="11.42578125" defaultRowHeight="12.75" x14ac:dyDescent="0.2"/>
  <cols>
    <col min="1" max="1" width="33.28515625" style="5" customWidth="1"/>
    <col min="2" max="2" width="13.140625" style="5" customWidth="1"/>
    <col min="3" max="3" width="12.28515625" style="5" customWidth="1"/>
    <col min="4" max="4" width="12.5703125" style="5" customWidth="1"/>
    <col min="5" max="5" width="11.42578125" style="5"/>
    <col min="6" max="6" width="13.85546875" style="5" customWidth="1"/>
    <col min="7" max="7" width="14.42578125" style="5" customWidth="1"/>
    <col min="8" max="8" width="14.42578125" style="5" hidden="1" customWidth="1"/>
    <col min="9" max="9" width="13.85546875" style="5" customWidth="1"/>
    <col min="10" max="10" width="11.85546875" style="5" customWidth="1"/>
    <col min="11" max="16384" width="11.42578125" style="5"/>
  </cols>
  <sheetData>
    <row r="1" spans="1:10" x14ac:dyDescent="0.2">
      <c r="B1" s="6"/>
      <c r="C1" s="6"/>
      <c r="D1" s="6"/>
    </row>
    <row r="2" spans="1:10" ht="15" x14ac:dyDescent="0.25">
      <c r="A2" s="7"/>
      <c r="B2" s="6"/>
      <c r="C2" s="6"/>
      <c r="D2" s="6"/>
    </row>
    <row r="3" spans="1:10" ht="15" x14ac:dyDescent="0.25">
      <c r="A3" s="7"/>
      <c r="B3" s="6"/>
      <c r="C3" s="6"/>
      <c r="D3" s="6"/>
    </row>
    <row r="4" spans="1:10" ht="15" x14ac:dyDescent="0.25">
      <c r="A4" s="7"/>
      <c r="B4" s="6"/>
      <c r="C4" s="6"/>
      <c r="D4" s="6"/>
    </row>
    <row r="5" spans="1:10" ht="10.5" customHeight="1" x14ac:dyDescent="0.25">
      <c r="A5" s="7"/>
      <c r="B5" s="6"/>
      <c r="C5" s="6"/>
      <c r="D5" s="6"/>
    </row>
    <row r="6" spans="1:10" ht="21.75" customHeight="1" x14ac:dyDescent="0.2">
      <c r="A6" s="8" t="str">
        <f>Tribunal!A6</f>
        <v>JURISDICCIÓN DE TRABAJO: PRIMERA INSTANCIA</v>
      </c>
      <c r="B6" s="9"/>
      <c r="C6" s="9"/>
      <c r="D6" s="9"/>
    </row>
    <row r="7" spans="1:10" s="10" customFormat="1" ht="15" x14ac:dyDescent="0.2">
      <c r="A7" s="10" t="str">
        <f>Tribunal!A7</f>
        <v>ENTRADA Y SALIDA DE LOS ASUNTOS</v>
      </c>
    </row>
    <row r="8" spans="1:10" ht="21.75" customHeight="1" x14ac:dyDescent="0.2">
      <c r="A8" s="11" t="str">
        <f>Tribunal!A8</f>
        <v>Enero-Septiembre 2021</v>
      </c>
      <c r="B8" s="11"/>
      <c r="C8" s="11"/>
      <c r="D8" s="11"/>
    </row>
    <row r="9" spans="1:10" ht="16.5" customHeight="1" x14ac:dyDescent="0.2">
      <c r="A9" s="11"/>
      <c r="B9" s="11"/>
      <c r="C9" s="11"/>
      <c r="D9" s="11"/>
    </row>
    <row r="10" spans="1:10" ht="19.5" customHeight="1" thickBot="1" x14ac:dyDescent="0.25">
      <c r="A10" s="17" t="s">
        <v>230</v>
      </c>
    </row>
    <row r="11" spans="1:10" ht="19.5" customHeight="1" thickBot="1" x14ac:dyDescent="0.25">
      <c r="A11" s="113" t="s">
        <v>231</v>
      </c>
      <c r="B11" s="104" t="s">
        <v>219</v>
      </c>
      <c r="C11" s="105"/>
      <c r="D11" s="106"/>
      <c r="E11" s="107" t="s">
        <v>7</v>
      </c>
      <c r="F11" s="73" t="s">
        <v>220</v>
      </c>
      <c r="G11" s="74"/>
      <c r="H11" s="74"/>
      <c r="I11" s="75"/>
      <c r="J11" s="109" t="s">
        <v>7</v>
      </c>
    </row>
    <row r="12" spans="1:10" ht="41.25" customHeight="1" thickBot="1" x14ac:dyDescent="0.25">
      <c r="A12" s="114"/>
      <c r="B12" s="26" t="s">
        <v>9</v>
      </c>
      <c r="C12" s="26" t="s">
        <v>10</v>
      </c>
      <c r="D12" s="26" t="s">
        <v>11</v>
      </c>
      <c r="E12" s="108"/>
      <c r="F12" s="26" t="s">
        <v>221</v>
      </c>
      <c r="G12" s="26" t="s">
        <v>222</v>
      </c>
      <c r="H12" s="26" t="s">
        <v>223</v>
      </c>
      <c r="I12" s="26" t="s">
        <v>11</v>
      </c>
      <c r="J12" s="110"/>
    </row>
    <row r="13" spans="1:10" ht="24" customHeight="1" thickBot="1" x14ac:dyDescent="0.25">
      <c r="A13" s="4" t="s">
        <v>23</v>
      </c>
      <c r="B13" s="12">
        <f>SUMIF(Tribunal!$L$13:$L$64,Dep!$A13,Tribunal!C$13:C$64)</f>
        <v>3026</v>
      </c>
      <c r="C13" s="12">
        <f>SUMIF(Tribunal!$L$13:$L$64,Dep!$A13,Tribunal!D$13:D$64)</f>
        <v>304</v>
      </c>
      <c r="D13" s="12">
        <f>SUMIF(Tribunal!$L$13:$L$64,Dep!$A13,Tribunal!E$13:E$64)</f>
        <v>46</v>
      </c>
      <c r="E13" s="27">
        <f>SUM(B13:D13)</f>
        <v>3376</v>
      </c>
      <c r="F13" s="12">
        <f>SUMIF(Tribunal!$L$13:$L$64,Dep!$A13,Tribunal!G$13:G$64)</f>
        <v>1232</v>
      </c>
      <c r="G13" s="12">
        <f>SUMIF(Tribunal!$L$13:$L$64,Dep!$A13,Tribunal!H$13:H$64)</f>
        <v>1046</v>
      </c>
      <c r="H13" s="12" t="e">
        <f>SUMIF(Tribunal!$L$13:$L$64,Dep!$A13,Tribunal!#REF!)</f>
        <v>#REF!</v>
      </c>
      <c r="I13" s="12">
        <f>SUMIF(Tribunal!$L$13:$L$64,Dep!$A13,Tribunal!I$13:I$64)</f>
        <v>44</v>
      </c>
      <c r="J13" s="27" t="e">
        <f t="shared" ref="J13:J23" si="0">SUM(F13:I13)</f>
        <v>#REF!</v>
      </c>
    </row>
    <row r="14" spans="1:10" ht="24" customHeight="1" thickBot="1" x14ac:dyDescent="0.25">
      <c r="A14" s="4" t="s">
        <v>47</v>
      </c>
      <c r="B14" s="12">
        <f>SUMIF(Tribunal!$L$13:$L$64,Dep!$A14,Tribunal!C$13:C$64)</f>
        <v>1630</v>
      </c>
      <c r="C14" s="12">
        <f>SUMIF(Tribunal!$L$13:$L$64,Dep!$A14,Tribunal!D$13:D$64)</f>
        <v>595</v>
      </c>
      <c r="D14" s="12">
        <f>SUMIF(Tribunal!$L$13:$L$64,Dep!$A14,Tribunal!E$13:E$64)</f>
        <v>10</v>
      </c>
      <c r="E14" s="27">
        <f t="shared" ref="E14:E23" si="1">SUM(B14:D14)</f>
        <v>2235</v>
      </c>
      <c r="F14" s="12">
        <f>SUMIF(Tribunal!$L$13:$L$64,Dep!$A14,Tribunal!G$13:G$64)</f>
        <v>933</v>
      </c>
      <c r="G14" s="12">
        <f>SUMIF(Tribunal!$L$13:$L$64,Dep!$A14,Tribunal!H$13:H$64)</f>
        <v>868</v>
      </c>
      <c r="H14" s="12" t="e">
        <f>SUMIF(Tribunal!$L$13:$L$64,Dep!$A14,Tribunal!#REF!)</f>
        <v>#REF!</v>
      </c>
      <c r="I14" s="12">
        <f>SUMIF(Tribunal!$L$13:$L$64,Dep!$A14,Tribunal!I$13:I$64)</f>
        <v>7</v>
      </c>
      <c r="J14" s="27" t="e">
        <f t="shared" si="0"/>
        <v>#REF!</v>
      </c>
    </row>
    <row r="15" spans="1:10" ht="24" customHeight="1" thickBot="1" x14ac:dyDescent="0.25">
      <c r="A15" s="4" t="s">
        <v>64</v>
      </c>
      <c r="B15" s="12">
        <f>SUMIF(Tribunal!$L$13:$L$64,Dep!$A15,Tribunal!C$13:C$64)</f>
        <v>1080</v>
      </c>
      <c r="C15" s="12">
        <f>SUMIF(Tribunal!$L$13:$L$64,Dep!$A15,Tribunal!D$13:D$64)</f>
        <v>206</v>
      </c>
      <c r="D15" s="12">
        <f>SUMIF(Tribunal!$L$13:$L$64,Dep!$A15,Tribunal!E$13:E$64)</f>
        <v>1136</v>
      </c>
      <c r="E15" s="27">
        <f t="shared" si="1"/>
        <v>2422</v>
      </c>
      <c r="F15" s="12">
        <f>SUMIF(Tribunal!$L$13:$L$64,Dep!$A15,Tribunal!G$13:G$64)</f>
        <v>899</v>
      </c>
      <c r="G15" s="12">
        <f>SUMIF(Tribunal!$L$13:$L$64,Dep!$A15,Tribunal!H$13:H$64)</f>
        <v>264</v>
      </c>
      <c r="H15" s="12" t="e">
        <f>SUMIF(Tribunal!$L$13:$L$64,Dep!$A15,Tribunal!#REF!)</f>
        <v>#REF!</v>
      </c>
      <c r="I15" s="12">
        <f>SUMIF(Tribunal!$L$13:$L$64,Dep!$A15,Tribunal!I$13:I$64)</f>
        <v>1136</v>
      </c>
      <c r="J15" s="27" t="e">
        <f t="shared" si="0"/>
        <v>#REF!</v>
      </c>
    </row>
    <row r="16" spans="1:10" ht="24" customHeight="1" thickBot="1" x14ac:dyDescent="0.25">
      <c r="A16" s="4" t="s">
        <v>81</v>
      </c>
      <c r="B16" s="12">
        <f>SUMIF(Tribunal!$L$13:$L$64,Dep!$A16,Tribunal!C$13:C$64)</f>
        <v>481</v>
      </c>
      <c r="C16" s="12">
        <f>SUMIF(Tribunal!$L$13:$L$64,Dep!$A16,Tribunal!D$13:D$64)</f>
        <v>11</v>
      </c>
      <c r="D16" s="12">
        <f>SUMIF(Tribunal!$L$13:$L$64,Dep!$A16,Tribunal!E$13:E$64)</f>
        <v>8</v>
      </c>
      <c r="E16" s="27">
        <f t="shared" si="1"/>
        <v>500</v>
      </c>
      <c r="F16" s="12">
        <f>SUMIF(Tribunal!$L$13:$L$64,Dep!$A16,Tribunal!G$13:G$64)</f>
        <v>364</v>
      </c>
      <c r="G16" s="12">
        <f>SUMIF(Tribunal!$L$13:$L$64,Dep!$A16,Tribunal!H$13:H$64)</f>
        <v>25</v>
      </c>
      <c r="H16" s="12" t="e">
        <f>SUMIF(Tribunal!$L$13:$L$64,Dep!$A16,Tribunal!#REF!)</f>
        <v>#REF!</v>
      </c>
      <c r="I16" s="12">
        <f>SUMIF(Tribunal!$L$13:$L$64,Dep!$A16,Tribunal!I$13:I$64)</f>
        <v>8</v>
      </c>
      <c r="J16" s="27" t="e">
        <f t="shared" si="0"/>
        <v>#REF!</v>
      </c>
    </row>
    <row r="17" spans="1:10" ht="24" customHeight="1" thickBot="1" x14ac:dyDescent="0.25">
      <c r="A17" s="4" t="s">
        <v>85</v>
      </c>
      <c r="B17" s="12">
        <f>SUMIF(Tribunal!$L$13:$L$64,Dep!$A17,Tribunal!C$13:C$64)</f>
        <v>765</v>
      </c>
      <c r="C17" s="12">
        <f>SUMIF(Tribunal!$L$13:$L$64,Dep!$A17,Tribunal!D$13:D$64)</f>
        <v>14</v>
      </c>
      <c r="D17" s="12">
        <f>SUMIF(Tribunal!$L$13:$L$64,Dep!$A17,Tribunal!E$13:E$64)</f>
        <v>216</v>
      </c>
      <c r="E17" s="27">
        <f t="shared" si="1"/>
        <v>995</v>
      </c>
      <c r="F17" s="12">
        <f>SUMIF(Tribunal!$L$13:$L$64,Dep!$A17,Tribunal!G$13:G$64)</f>
        <v>487</v>
      </c>
      <c r="G17" s="12">
        <f>SUMIF(Tribunal!$L$13:$L$64,Dep!$A17,Tribunal!H$13:H$64)</f>
        <v>139</v>
      </c>
      <c r="H17" s="12" t="e">
        <f>SUMIF(Tribunal!$L$13:$L$64,Dep!$A17,Tribunal!#REF!)</f>
        <v>#REF!</v>
      </c>
      <c r="I17" s="12">
        <f>SUMIF(Tribunal!$L$13:$L$64,Dep!$A17,Tribunal!I$13:I$64)</f>
        <v>344</v>
      </c>
      <c r="J17" s="27" t="e">
        <f t="shared" si="0"/>
        <v>#REF!</v>
      </c>
    </row>
    <row r="18" spans="1:10" ht="24" customHeight="1" thickBot="1" x14ac:dyDescent="0.25">
      <c r="A18" s="4" t="s">
        <v>232</v>
      </c>
      <c r="B18" s="12">
        <f>SUMIF(Tribunal!$L$13:$L$64,Dep!$A18,Tribunal!C$13:C$64)</f>
        <v>350</v>
      </c>
      <c r="C18" s="12">
        <f>SUMIF(Tribunal!$L$13:$L$64,Dep!$A18,Tribunal!D$13:D$64)</f>
        <v>12</v>
      </c>
      <c r="D18" s="12">
        <f>SUMIF(Tribunal!$L$13:$L$64,Dep!$A18,Tribunal!E$13:E$64)</f>
        <v>15</v>
      </c>
      <c r="E18" s="27">
        <f t="shared" si="1"/>
        <v>377</v>
      </c>
      <c r="F18" s="12">
        <f>SUMIF(Tribunal!$L$13:$L$64,Dep!$A18,Tribunal!G$13:G$64)</f>
        <v>197</v>
      </c>
      <c r="G18" s="12">
        <f>SUMIF(Tribunal!$L$13:$L$64,Dep!$A18,Tribunal!H$13:H$64)</f>
        <v>92</v>
      </c>
      <c r="H18" s="12" t="e">
        <f>SUMIF(Tribunal!$L$13:$L$64,Dep!$A18,Tribunal!#REF!)</f>
        <v>#REF!</v>
      </c>
      <c r="I18" s="12">
        <f>SUMIF(Tribunal!$L$13:$L$64,Dep!$A18,Tribunal!I$13:I$64)</f>
        <v>11</v>
      </c>
      <c r="J18" s="27" t="e">
        <f t="shared" si="0"/>
        <v>#REF!</v>
      </c>
    </row>
    <row r="19" spans="1:10" ht="24" customHeight="1" thickBot="1" x14ac:dyDescent="0.25">
      <c r="A19" s="4" t="s">
        <v>124</v>
      </c>
      <c r="B19" s="12">
        <f>SUMIF(Tribunal!$L$13:$L$64,Dep!$A19,Tribunal!C$13:C$64)</f>
        <v>329</v>
      </c>
      <c r="C19" s="12">
        <f>SUMIF(Tribunal!$L$13:$L$64,Dep!$A19,Tribunal!D$13:D$64)</f>
        <v>40</v>
      </c>
      <c r="D19" s="12">
        <f>SUMIF(Tribunal!$L$13:$L$64,Dep!$A19,Tribunal!E$13:E$64)</f>
        <v>4</v>
      </c>
      <c r="E19" s="27">
        <f t="shared" si="1"/>
        <v>373</v>
      </c>
      <c r="F19" s="12">
        <f>SUMIF(Tribunal!$L$13:$L$64,Dep!$A19,Tribunal!G$13:G$64)</f>
        <v>291</v>
      </c>
      <c r="G19" s="12">
        <f>SUMIF(Tribunal!$L$13:$L$64,Dep!$A19,Tribunal!H$13:H$64)</f>
        <v>109</v>
      </c>
      <c r="H19" s="12" t="e">
        <f>SUMIF(Tribunal!$L$13:$L$64,Dep!$A19,Tribunal!#REF!)</f>
        <v>#REF!</v>
      </c>
      <c r="I19" s="12">
        <f>SUMIF(Tribunal!$L$13:$L$64,Dep!$A19,Tribunal!I$13:I$64)</f>
        <v>5</v>
      </c>
      <c r="J19" s="27" t="e">
        <f t="shared" si="0"/>
        <v>#REF!</v>
      </c>
    </row>
    <row r="20" spans="1:10" ht="24" customHeight="1" thickBot="1" x14ac:dyDescent="0.25">
      <c r="A20" s="4" t="s">
        <v>144</v>
      </c>
      <c r="B20" s="12">
        <f>SUMIF(Tribunal!$L$13:$L$64,Dep!$A20,Tribunal!C$13:C$64)</f>
        <v>1583</v>
      </c>
      <c r="C20" s="12">
        <f>SUMIF(Tribunal!$L$13:$L$64,Dep!$A20,Tribunal!D$13:D$64)</f>
        <v>330</v>
      </c>
      <c r="D20" s="12">
        <f>SUMIF(Tribunal!$L$13:$L$64,Dep!$A20,Tribunal!E$13:E$64)</f>
        <v>743</v>
      </c>
      <c r="E20" s="27">
        <f t="shared" si="1"/>
        <v>2656</v>
      </c>
      <c r="F20" s="12">
        <f>SUMIF(Tribunal!$L$13:$L$64,Dep!$A20,Tribunal!G$13:G$64)</f>
        <v>955</v>
      </c>
      <c r="G20" s="12">
        <f>SUMIF(Tribunal!$L$13:$L$64,Dep!$A20,Tribunal!H$13:H$64)</f>
        <v>562</v>
      </c>
      <c r="H20" s="12" t="e">
        <f>SUMIF(Tribunal!$L$13:$L$64,Dep!$A20,Tribunal!#REF!)</f>
        <v>#REF!</v>
      </c>
      <c r="I20" s="12">
        <f>SUMIF(Tribunal!$L$13:$L$64,Dep!$A20,Tribunal!I$13:I$64)</f>
        <v>727</v>
      </c>
      <c r="J20" s="27" t="e">
        <f t="shared" si="0"/>
        <v>#REF!</v>
      </c>
    </row>
    <row r="21" spans="1:10" ht="24" customHeight="1" thickBot="1" x14ac:dyDescent="0.25">
      <c r="A21" s="4" t="s">
        <v>168</v>
      </c>
      <c r="B21" s="12">
        <f>SUMIF(Tribunal!$L$13:$L$64,Dep!$A21,Tribunal!C$13:C$64)</f>
        <v>372</v>
      </c>
      <c r="C21" s="12">
        <f>SUMIF(Tribunal!$L$13:$L$64,Dep!$A21,Tribunal!D$13:D$64)</f>
        <v>42</v>
      </c>
      <c r="D21" s="12">
        <f>SUMIF(Tribunal!$L$13:$L$64,Dep!$A21,Tribunal!E$13:E$64)</f>
        <v>72</v>
      </c>
      <c r="E21" s="27">
        <f t="shared" si="1"/>
        <v>486</v>
      </c>
      <c r="F21" s="12">
        <f>SUMIF(Tribunal!$L$13:$L$64,Dep!$A21,Tribunal!G$13:G$64)</f>
        <v>284</v>
      </c>
      <c r="G21" s="12">
        <f>SUMIF(Tribunal!$L$13:$L$64,Dep!$A21,Tribunal!H$13:H$64)</f>
        <v>70</v>
      </c>
      <c r="H21" s="12" t="e">
        <f>SUMIF(Tribunal!$L$13:$L$64,Dep!$A21,Tribunal!#REF!)</f>
        <v>#REF!</v>
      </c>
      <c r="I21" s="12">
        <f>SUMIF(Tribunal!$L$13:$L$64,Dep!$A21,Tribunal!I$13:I$64)</f>
        <v>72</v>
      </c>
      <c r="J21" s="27" t="e">
        <f t="shared" si="0"/>
        <v>#REF!</v>
      </c>
    </row>
    <row r="22" spans="1:10" ht="24" customHeight="1" thickBot="1" x14ac:dyDescent="0.25">
      <c r="A22" s="4" t="s">
        <v>233</v>
      </c>
      <c r="B22" s="12">
        <f>SUMIF(Tribunal!$L$13:$L$64,Dep!$A22,Tribunal!C$13:C$64)</f>
        <v>92</v>
      </c>
      <c r="C22" s="12">
        <f>SUMIF(Tribunal!$L$13:$L$64,Dep!$A22,Tribunal!D$13:D$64)</f>
        <v>7</v>
      </c>
      <c r="D22" s="12">
        <f>SUMIF(Tribunal!$L$13:$L$64,Dep!$A22,Tribunal!E$13:E$64)</f>
        <v>1</v>
      </c>
      <c r="E22" s="27">
        <f t="shared" si="1"/>
        <v>100</v>
      </c>
      <c r="F22" s="12">
        <f>SUMIF(Tribunal!$L$13:$L$64,Dep!$A22,Tribunal!G$13:G$64)</f>
        <v>48</v>
      </c>
      <c r="G22" s="12">
        <f>SUMIF(Tribunal!$L$13:$L$64,Dep!$A22,Tribunal!H$13:H$64)</f>
        <v>20</v>
      </c>
      <c r="H22" s="12" t="e">
        <f>SUMIF(Tribunal!$L$13:$L$64,Dep!$A22,Tribunal!#REF!)</f>
        <v>#REF!</v>
      </c>
      <c r="I22" s="12">
        <f>SUMIF(Tribunal!$L$13:$L$64,Dep!$A22,Tribunal!I$13:I$64)</f>
        <v>1</v>
      </c>
      <c r="J22" s="27" t="e">
        <f t="shared" si="0"/>
        <v>#REF!</v>
      </c>
    </row>
    <row r="23" spans="1:10" ht="24" customHeight="1" thickBot="1" x14ac:dyDescent="0.25">
      <c r="A23" s="4" t="s">
        <v>234</v>
      </c>
      <c r="B23" s="12">
        <f>SUMIF(Tribunal!$L$13:$L$64,Dep!$A23,Tribunal!C$13:C$64)</f>
        <v>84</v>
      </c>
      <c r="C23" s="12">
        <f>SUMIF(Tribunal!$L$13:$L$64,Dep!$A23,Tribunal!D$13:D$64)</f>
        <v>4</v>
      </c>
      <c r="D23" s="12">
        <f>SUMIF(Tribunal!$L$13:$L$64,Dep!$A23,Tribunal!E$13:E$64)</f>
        <v>0</v>
      </c>
      <c r="E23" s="27">
        <f t="shared" si="1"/>
        <v>88</v>
      </c>
      <c r="F23" s="12">
        <f>SUMIF(Tribunal!$L$13:$L$64,Dep!$A23,Tribunal!G$13:G$64)</f>
        <v>90</v>
      </c>
      <c r="G23" s="12">
        <f>SUMIF(Tribunal!$L$13:$L$64,Dep!$A23,Tribunal!H$13:H$64)</f>
        <v>28</v>
      </c>
      <c r="H23" s="12" t="e">
        <f>SUMIF(Tribunal!$L$13:$L$64,Dep!$A23,Tribunal!#REF!)</f>
        <v>#REF!</v>
      </c>
      <c r="I23" s="12">
        <f>SUMIF(Tribunal!$L$13:$L$64,Dep!$A23,Tribunal!I$13:I$64)</f>
        <v>0</v>
      </c>
      <c r="J23" s="27" t="e">
        <f t="shared" si="0"/>
        <v>#REF!</v>
      </c>
    </row>
    <row r="24" spans="1:10" ht="33.75" customHeight="1" thickBot="1" x14ac:dyDescent="0.25">
      <c r="A24" s="13" t="s">
        <v>235</v>
      </c>
      <c r="B24" s="13">
        <f t="shared" ref="B24:J24" si="2">SUM(B13:B23)</f>
        <v>9792</v>
      </c>
      <c r="C24" s="13">
        <f t="shared" si="2"/>
        <v>1565</v>
      </c>
      <c r="D24" s="13">
        <f t="shared" si="2"/>
        <v>2251</v>
      </c>
      <c r="E24" s="13">
        <f t="shared" si="2"/>
        <v>13608</v>
      </c>
      <c r="F24" s="13">
        <f t="shared" si="2"/>
        <v>5780</v>
      </c>
      <c r="G24" s="13">
        <f t="shared" si="2"/>
        <v>3223</v>
      </c>
      <c r="H24" s="13" t="e">
        <f>SUM(H13:H23)</f>
        <v>#REF!</v>
      </c>
      <c r="I24" s="13">
        <f>SUM(I13:I23)</f>
        <v>2355</v>
      </c>
      <c r="J24" s="13" t="e">
        <f t="shared" si="2"/>
        <v>#REF!</v>
      </c>
    </row>
    <row r="25" spans="1:10" s="15" customFormat="1" ht="12.75" customHeight="1" x14ac:dyDescent="0.25">
      <c r="A25" s="29" t="s">
        <v>228</v>
      </c>
      <c r="B25" s="31"/>
      <c r="C25" s="31"/>
      <c r="D25" s="31"/>
      <c r="E25" s="32"/>
      <c r="F25" s="32"/>
      <c r="G25" s="32"/>
      <c r="H25" s="32"/>
      <c r="I25" s="32"/>
      <c r="J25" s="32"/>
    </row>
    <row r="26" spans="1:10" s="15" customFormat="1" ht="12.75" customHeight="1" x14ac:dyDescent="0.2">
      <c r="A26" s="29" t="s">
        <v>229</v>
      </c>
      <c r="B26" s="16"/>
      <c r="C26" s="32"/>
      <c r="D26" s="16"/>
      <c r="E26" s="32"/>
      <c r="F26" s="32"/>
      <c r="G26" s="32"/>
      <c r="H26" s="32"/>
      <c r="I26" s="32"/>
      <c r="J26" s="32"/>
    </row>
    <row r="27" spans="1:10" s="15" customFormat="1" ht="12.75" customHeight="1" x14ac:dyDescent="0.25">
      <c r="A27" s="33"/>
      <c r="B27" s="16"/>
      <c r="C27" s="32"/>
      <c r="D27" s="16"/>
      <c r="E27" s="32"/>
      <c r="F27" s="32"/>
      <c r="G27" s="32"/>
      <c r="H27" s="32"/>
      <c r="I27" s="32"/>
      <c r="J27" s="32"/>
    </row>
    <row r="28" spans="1:10" s="15" customFormat="1" ht="12.75" customHeight="1" x14ac:dyDescent="0.25">
      <c r="A28" s="33"/>
      <c r="B28" s="16"/>
      <c r="C28" s="32"/>
      <c r="D28" s="16"/>
      <c r="E28" s="32"/>
      <c r="F28" s="32"/>
      <c r="G28" s="32"/>
      <c r="H28" s="32"/>
      <c r="I28" s="32"/>
      <c r="J28" s="32"/>
    </row>
    <row r="29" spans="1:10" s="15" customFormat="1" x14ac:dyDescent="0.25">
      <c r="A29" s="33"/>
      <c r="B29" s="16"/>
      <c r="C29" s="32"/>
      <c r="D29" s="16"/>
      <c r="E29" s="32"/>
      <c r="F29" s="32"/>
      <c r="G29" s="32"/>
      <c r="H29" s="32"/>
      <c r="I29" s="32"/>
      <c r="J29" s="32"/>
    </row>
    <row r="30" spans="1:10" ht="13.5" x14ac:dyDescent="0.25">
      <c r="A30" s="14"/>
    </row>
    <row r="31" spans="1:10" ht="13.5" x14ac:dyDescent="0.25">
      <c r="A31" s="14"/>
    </row>
  </sheetData>
  <mergeCells count="4">
    <mergeCell ref="E11:E12"/>
    <mergeCell ref="A11:A12"/>
    <mergeCell ref="J11:J12"/>
    <mergeCell ref="B11:D11"/>
  </mergeCells>
  <printOptions horizontalCentered="1"/>
  <pageMargins left="0.39370078740157483" right="0.39370078740157483" top="0.39370078740157483" bottom="0.39370078740157483" header="0" footer="0.82677165354330717"/>
  <pageSetup orientation="portrait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5"/>
  <sheetViews>
    <sheetView topLeftCell="A19" zoomScale="70" zoomScaleNormal="70" workbookViewId="0">
      <selection activeCell="P4" sqref="P4:P45"/>
    </sheetView>
  </sheetViews>
  <sheetFormatPr baseColWidth="10" defaultColWidth="11.42578125" defaultRowHeight="12.75" x14ac:dyDescent="0.2"/>
  <cols>
    <col min="1" max="1" width="29.7109375" bestFit="1" customWidth="1"/>
    <col min="2" max="2" width="24" bestFit="1" customWidth="1"/>
    <col min="3" max="3" width="11.7109375" bestFit="1" customWidth="1"/>
  </cols>
  <sheetData>
    <row r="1" spans="1:31" x14ac:dyDescent="0.2">
      <c r="C1">
        <f t="shared" ref="C1:F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>COLUMN(G:G)-2</f>
        <v>5</v>
      </c>
      <c r="H1">
        <f>COLUMN(H:H)-2</f>
        <v>6</v>
      </c>
      <c r="I1">
        <f t="shared" ref="I1:N1" si="1">COLUMN(I:I)-2</f>
        <v>7</v>
      </c>
      <c r="J1">
        <f t="shared" si="1"/>
        <v>8</v>
      </c>
      <c r="K1">
        <f t="shared" si="1"/>
        <v>9</v>
      </c>
      <c r="L1">
        <f t="shared" si="1"/>
        <v>10</v>
      </c>
      <c r="M1">
        <f t="shared" si="1"/>
        <v>11</v>
      </c>
      <c r="N1">
        <f t="shared" si="1"/>
        <v>12</v>
      </c>
      <c r="O1">
        <f t="shared" ref="O1:AE1" si="2">COLUMN(O:O)-2</f>
        <v>13</v>
      </c>
      <c r="P1">
        <f>COLUMN(P:P)-2</f>
        <v>14</v>
      </c>
      <c r="Q1">
        <f t="shared" si="2"/>
        <v>15</v>
      </c>
      <c r="R1">
        <f t="shared" si="2"/>
        <v>16</v>
      </c>
      <c r="S1">
        <f t="shared" si="2"/>
        <v>17</v>
      </c>
      <c r="T1">
        <f t="shared" si="2"/>
        <v>18</v>
      </c>
      <c r="U1">
        <f t="shared" si="2"/>
        <v>19</v>
      </c>
      <c r="V1">
        <f t="shared" si="2"/>
        <v>20</v>
      </c>
      <c r="W1">
        <f t="shared" si="2"/>
        <v>21</v>
      </c>
      <c r="X1">
        <f t="shared" si="2"/>
        <v>22</v>
      </c>
      <c r="Y1">
        <f t="shared" si="2"/>
        <v>23</v>
      </c>
      <c r="Z1">
        <f t="shared" si="2"/>
        <v>24</v>
      </c>
      <c r="AA1">
        <f t="shared" si="2"/>
        <v>25</v>
      </c>
      <c r="AB1">
        <f t="shared" si="2"/>
        <v>26</v>
      </c>
      <c r="AC1">
        <f t="shared" si="2"/>
        <v>27</v>
      </c>
      <c r="AD1">
        <f t="shared" si="2"/>
        <v>28</v>
      </c>
      <c r="AE1">
        <f t="shared" si="2"/>
        <v>29</v>
      </c>
    </row>
    <row r="2" spans="1:31" ht="60" x14ac:dyDescent="0.25">
      <c r="A2" s="47" t="s">
        <v>236</v>
      </c>
      <c r="B2" s="47"/>
      <c r="C2" s="47"/>
      <c r="D2" s="48" t="s">
        <v>237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31" ht="60" x14ac:dyDescent="0.25">
      <c r="A3" s="49" t="s">
        <v>14</v>
      </c>
      <c r="B3" s="49" t="s">
        <v>15</v>
      </c>
      <c r="C3" s="49" t="s">
        <v>238</v>
      </c>
      <c r="D3" s="68" t="s">
        <v>239</v>
      </c>
      <c r="E3" s="60" t="s">
        <v>240</v>
      </c>
      <c r="F3" s="60" t="s">
        <v>241</v>
      </c>
      <c r="G3" s="60" t="s">
        <v>242</v>
      </c>
      <c r="H3" s="60" t="s">
        <v>243</v>
      </c>
      <c r="I3" s="60" t="s">
        <v>244</v>
      </c>
      <c r="J3" s="60" t="s">
        <v>245</v>
      </c>
      <c r="K3" s="60" t="s">
        <v>246</v>
      </c>
      <c r="L3" s="59" t="s">
        <v>247</v>
      </c>
      <c r="M3" s="60" t="s">
        <v>248</v>
      </c>
      <c r="N3" s="57" t="s">
        <v>249</v>
      </c>
      <c r="O3" s="59" t="s">
        <v>250</v>
      </c>
      <c r="P3" s="60" t="s">
        <v>246</v>
      </c>
    </row>
    <row r="4" spans="1:31" ht="15" x14ac:dyDescent="0.25">
      <c r="A4" s="50" t="s">
        <v>251</v>
      </c>
      <c r="B4" s="50" t="s">
        <v>251</v>
      </c>
      <c r="C4" s="51" t="s">
        <v>45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</row>
    <row r="5" spans="1:31" ht="15" x14ac:dyDescent="0.25">
      <c r="A5" s="53" t="s">
        <v>251</v>
      </c>
      <c r="B5" s="53" t="s">
        <v>251</v>
      </c>
      <c r="C5" t="s">
        <v>26</v>
      </c>
      <c r="D5" s="54">
        <v>0</v>
      </c>
      <c r="E5" s="54">
        <v>0</v>
      </c>
      <c r="F5" s="54">
        <v>713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140</v>
      </c>
      <c r="M5" s="52">
        <v>0</v>
      </c>
      <c r="N5" s="54">
        <v>853</v>
      </c>
      <c r="O5" s="52">
        <v>0</v>
      </c>
      <c r="P5" s="52">
        <v>0</v>
      </c>
    </row>
    <row r="6" spans="1:31" ht="15" x14ac:dyDescent="0.25">
      <c r="A6" s="55" t="s">
        <v>251</v>
      </c>
      <c r="B6" s="50" t="s">
        <v>251</v>
      </c>
      <c r="C6" s="51" t="s">
        <v>30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</row>
    <row r="7" spans="1:31" ht="15" x14ac:dyDescent="0.25">
      <c r="A7" s="56" t="s">
        <v>251</v>
      </c>
      <c r="B7" s="53" t="s">
        <v>251</v>
      </c>
      <c r="C7" t="s">
        <v>33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2">
        <v>0</v>
      </c>
      <c r="N7" s="54">
        <v>0</v>
      </c>
      <c r="O7" s="52">
        <v>0</v>
      </c>
      <c r="P7" s="52">
        <v>0</v>
      </c>
    </row>
    <row r="8" spans="1:31" ht="15" x14ac:dyDescent="0.25">
      <c r="A8" s="50" t="s">
        <v>251</v>
      </c>
      <c r="B8" s="50" t="s">
        <v>251</v>
      </c>
      <c r="C8" s="51" t="s">
        <v>36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</row>
    <row r="9" spans="1:31" ht="15" x14ac:dyDescent="0.25">
      <c r="A9" s="53" t="s">
        <v>251</v>
      </c>
      <c r="B9" s="53" t="s">
        <v>251</v>
      </c>
      <c r="C9" t="s">
        <v>39</v>
      </c>
      <c r="D9" s="54">
        <v>0</v>
      </c>
      <c r="E9" s="54">
        <v>0</v>
      </c>
      <c r="F9" s="54">
        <v>711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42</v>
      </c>
      <c r="M9" s="52">
        <v>0</v>
      </c>
      <c r="N9" s="54">
        <v>753</v>
      </c>
      <c r="O9" s="52">
        <v>0</v>
      </c>
      <c r="P9" s="52">
        <v>0</v>
      </c>
    </row>
    <row r="10" spans="1:31" ht="15" x14ac:dyDescent="0.25">
      <c r="A10" s="50" t="s">
        <v>251</v>
      </c>
      <c r="B10" s="50" t="s">
        <v>251</v>
      </c>
      <c r="C10" s="51" t="s">
        <v>42</v>
      </c>
      <c r="D10" s="52">
        <v>12</v>
      </c>
      <c r="E10" s="52">
        <v>0</v>
      </c>
      <c r="F10" s="52">
        <v>705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100</v>
      </c>
      <c r="M10" s="52">
        <v>0</v>
      </c>
      <c r="N10" s="52">
        <v>817</v>
      </c>
      <c r="O10" s="52">
        <v>0</v>
      </c>
      <c r="P10" s="52">
        <v>0</v>
      </c>
    </row>
    <row r="11" spans="1:31" ht="15" x14ac:dyDescent="0.25">
      <c r="A11" s="53" t="s">
        <v>252</v>
      </c>
      <c r="B11" s="53" t="s">
        <v>252</v>
      </c>
      <c r="C11" t="s">
        <v>57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2">
        <v>0</v>
      </c>
      <c r="N11" s="54">
        <v>0</v>
      </c>
      <c r="O11" s="52">
        <v>0</v>
      </c>
      <c r="P11" s="52">
        <v>0</v>
      </c>
    </row>
    <row r="12" spans="1:31" ht="15" x14ac:dyDescent="0.25">
      <c r="A12" s="50" t="s">
        <v>252</v>
      </c>
      <c r="B12" s="50" t="s">
        <v>252</v>
      </c>
      <c r="C12" s="51" t="s">
        <v>49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</row>
    <row r="13" spans="1:31" ht="15" x14ac:dyDescent="0.25">
      <c r="A13" s="56" t="s">
        <v>252</v>
      </c>
      <c r="B13" s="53" t="s">
        <v>252</v>
      </c>
      <c r="C13" t="s">
        <v>53</v>
      </c>
      <c r="D13" s="54">
        <v>0</v>
      </c>
      <c r="E13" s="54">
        <v>0</v>
      </c>
      <c r="F13" s="54">
        <v>358</v>
      </c>
      <c r="G13" s="54">
        <v>0</v>
      </c>
      <c r="H13" s="54">
        <v>0</v>
      </c>
      <c r="I13" s="54">
        <v>0</v>
      </c>
      <c r="J13" s="54">
        <v>0</v>
      </c>
      <c r="K13" s="54">
        <v>22</v>
      </c>
      <c r="L13" s="54">
        <v>37</v>
      </c>
      <c r="M13" s="52">
        <v>0</v>
      </c>
      <c r="N13" s="54">
        <v>417</v>
      </c>
      <c r="O13" s="52">
        <v>0</v>
      </c>
      <c r="P13" s="52">
        <v>0</v>
      </c>
    </row>
    <row r="14" spans="1:31" ht="15" x14ac:dyDescent="0.25">
      <c r="A14" s="55" t="s">
        <v>252</v>
      </c>
      <c r="B14" s="50" t="s">
        <v>252</v>
      </c>
      <c r="C14" s="51" t="s">
        <v>55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</row>
    <row r="15" spans="1:31" ht="15" x14ac:dyDescent="0.25">
      <c r="A15" s="53" t="s">
        <v>252</v>
      </c>
      <c r="B15" s="53" t="s">
        <v>252</v>
      </c>
      <c r="C15" t="s">
        <v>51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2">
        <v>0</v>
      </c>
      <c r="N15" s="54">
        <v>0</v>
      </c>
      <c r="O15" s="52">
        <v>0</v>
      </c>
      <c r="P15" s="52">
        <v>0</v>
      </c>
    </row>
    <row r="16" spans="1:31" ht="15" x14ac:dyDescent="0.25">
      <c r="A16" s="50" t="s">
        <v>252</v>
      </c>
      <c r="B16" s="50" t="s">
        <v>253</v>
      </c>
      <c r="C16" s="51" t="s">
        <v>62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</row>
    <row r="17" spans="1:16" ht="15" x14ac:dyDescent="0.25">
      <c r="A17" s="53" t="s">
        <v>254</v>
      </c>
      <c r="B17" s="53" t="s">
        <v>255</v>
      </c>
      <c r="C17" t="s">
        <v>73</v>
      </c>
      <c r="D17" s="54">
        <v>270</v>
      </c>
      <c r="E17" s="54">
        <v>0</v>
      </c>
      <c r="F17" s="54">
        <v>292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21</v>
      </c>
      <c r="M17" s="52">
        <v>0</v>
      </c>
      <c r="N17" s="54">
        <v>583</v>
      </c>
      <c r="O17" s="52">
        <v>0</v>
      </c>
      <c r="P17" s="52">
        <v>0</v>
      </c>
    </row>
    <row r="18" spans="1:16" ht="15" x14ac:dyDescent="0.25">
      <c r="A18" s="55" t="s">
        <v>254</v>
      </c>
      <c r="B18" s="50" t="s">
        <v>255</v>
      </c>
      <c r="C18" s="51" t="s">
        <v>75</v>
      </c>
      <c r="D18" s="52">
        <v>5</v>
      </c>
      <c r="E18" s="52">
        <v>0</v>
      </c>
      <c r="F18" s="52">
        <v>17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22</v>
      </c>
      <c r="O18" s="52">
        <v>0</v>
      </c>
      <c r="P18" s="52">
        <v>0</v>
      </c>
    </row>
    <row r="19" spans="1:16" ht="15" x14ac:dyDescent="0.25">
      <c r="A19" s="53" t="s">
        <v>254</v>
      </c>
      <c r="B19" s="53" t="s">
        <v>255</v>
      </c>
      <c r="C19" t="s">
        <v>66</v>
      </c>
      <c r="D19" s="54">
        <v>210</v>
      </c>
      <c r="E19" s="54">
        <v>0</v>
      </c>
      <c r="F19" s="54">
        <v>635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5</v>
      </c>
      <c r="M19" s="52">
        <v>0</v>
      </c>
      <c r="N19" s="54">
        <v>850</v>
      </c>
      <c r="O19" s="52">
        <v>0</v>
      </c>
      <c r="P19" s="52">
        <v>0</v>
      </c>
    </row>
    <row r="20" spans="1:16" ht="15" x14ac:dyDescent="0.25">
      <c r="A20" s="50" t="s">
        <v>254</v>
      </c>
      <c r="B20" s="50" t="s">
        <v>255</v>
      </c>
      <c r="C20" s="51" t="s">
        <v>68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</row>
    <row r="21" spans="1:16" ht="15" x14ac:dyDescent="0.25">
      <c r="A21" s="56" t="s">
        <v>254</v>
      </c>
      <c r="B21" s="53" t="s">
        <v>255</v>
      </c>
      <c r="C21" t="s">
        <v>70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2">
        <v>0</v>
      </c>
      <c r="N21" s="54">
        <v>0</v>
      </c>
      <c r="O21" s="52">
        <v>0</v>
      </c>
      <c r="P21" s="52">
        <v>0</v>
      </c>
    </row>
    <row r="22" spans="1:16" ht="15" x14ac:dyDescent="0.25">
      <c r="A22" s="50" t="s">
        <v>254</v>
      </c>
      <c r="B22" s="50" t="s">
        <v>256</v>
      </c>
      <c r="C22" s="51" t="s">
        <v>79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</row>
    <row r="23" spans="1:16" ht="15" x14ac:dyDescent="0.25">
      <c r="A23" s="56" t="s">
        <v>257</v>
      </c>
      <c r="B23" s="53" t="s">
        <v>258</v>
      </c>
      <c r="C23" t="s">
        <v>83</v>
      </c>
      <c r="D23" s="54">
        <v>208</v>
      </c>
      <c r="E23" s="54">
        <v>0</v>
      </c>
      <c r="F23" s="54">
        <v>730</v>
      </c>
      <c r="G23" s="54">
        <v>0</v>
      </c>
      <c r="H23" s="54">
        <v>0</v>
      </c>
      <c r="I23" s="54">
        <v>0</v>
      </c>
      <c r="J23" s="54">
        <v>0</v>
      </c>
      <c r="K23" s="54">
        <v>50</v>
      </c>
      <c r="L23" s="54">
        <v>18</v>
      </c>
      <c r="M23" s="52">
        <v>5</v>
      </c>
      <c r="N23" s="54">
        <v>1011</v>
      </c>
      <c r="O23" s="52">
        <v>0</v>
      </c>
      <c r="P23" s="52">
        <v>0</v>
      </c>
    </row>
    <row r="24" spans="1:16" ht="15" x14ac:dyDescent="0.25">
      <c r="A24" s="50" t="s">
        <v>259</v>
      </c>
      <c r="B24" s="50" t="s">
        <v>260</v>
      </c>
      <c r="C24" s="51" t="s">
        <v>87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</row>
    <row r="25" spans="1:16" ht="15" x14ac:dyDescent="0.25">
      <c r="A25" s="53" t="s">
        <v>259</v>
      </c>
      <c r="B25" s="53" t="s">
        <v>261</v>
      </c>
      <c r="C25" t="s">
        <v>91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2">
        <v>0</v>
      </c>
      <c r="N25" s="54">
        <v>0</v>
      </c>
      <c r="O25" s="52">
        <v>0</v>
      </c>
      <c r="P25" s="52">
        <v>0</v>
      </c>
    </row>
    <row r="26" spans="1:16" ht="15" x14ac:dyDescent="0.25">
      <c r="A26" s="50" t="s">
        <v>259</v>
      </c>
      <c r="B26" s="50" t="s">
        <v>262</v>
      </c>
      <c r="C26" s="51" t="s">
        <v>95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</row>
    <row r="27" spans="1:16" ht="15" x14ac:dyDescent="0.25">
      <c r="A27" s="53" t="s">
        <v>259</v>
      </c>
      <c r="B27" s="53" t="s">
        <v>263</v>
      </c>
      <c r="C27" t="s">
        <v>99</v>
      </c>
      <c r="D27" s="54">
        <v>0</v>
      </c>
      <c r="E27" s="54">
        <v>0</v>
      </c>
      <c r="F27" s="54">
        <v>189</v>
      </c>
      <c r="G27" s="54">
        <v>0</v>
      </c>
      <c r="H27" s="54">
        <v>0</v>
      </c>
      <c r="I27" s="54">
        <v>0</v>
      </c>
      <c r="J27" s="54">
        <v>1</v>
      </c>
      <c r="K27" s="54">
        <v>0</v>
      </c>
      <c r="L27" s="54">
        <v>15</v>
      </c>
      <c r="M27" s="52">
        <v>0</v>
      </c>
      <c r="N27" s="54">
        <v>205</v>
      </c>
      <c r="O27" s="52">
        <v>0</v>
      </c>
      <c r="P27" s="52">
        <v>0</v>
      </c>
    </row>
    <row r="28" spans="1:16" ht="15" x14ac:dyDescent="0.25">
      <c r="A28" s="55" t="s">
        <v>264</v>
      </c>
      <c r="B28" s="50" t="s">
        <v>265</v>
      </c>
      <c r="C28" s="51" t="s">
        <v>109</v>
      </c>
      <c r="D28" s="52">
        <v>0</v>
      </c>
      <c r="E28" s="52">
        <v>0</v>
      </c>
      <c r="F28" s="52">
        <v>274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13</v>
      </c>
      <c r="M28" s="52">
        <v>0</v>
      </c>
      <c r="N28" s="52">
        <v>287</v>
      </c>
      <c r="O28" s="52">
        <v>0</v>
      </c>
      <c r="P28" s="52">
        <v>0</v>
      </c>
    </row>
    <row r="29" spans="1:16" ht="15" x14ac:dyDescent="0.25">
      <c r="A29" s="53" t="s">
        <v>264</v>
      </c>
      <c r="B29" s="53" t="s">
        <v>266</v>
      </c>
      <c r="C29" t="s">
        <v>113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2">
        <v>0</v>
      </c>
      <c r="N29" s="54">
        <v>0</v>
      </c>
      <c r="O29" s="52">
        <v>0</v>
      </c>
      <c r="P29" s="52">
        <v>0</v>
      </c>
    </row>
    <row r="30" spans="1:16" ht="15" x14ac:dyDescent="0.25">
      <c r="A30" s="50" t="s">
        <v>264</v>
      </c>
      <c r="B30" s="50" t="s">
        <v>267</v>
      </c>
      <c r="C30" s="51" t="s">
        <v>122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</row>
    <row r="31" spans="1:16" ht="15" x14ac:dyDescent="0.25">
      <c r="A31" s="56" t="s">
        <v>268</v>
      </c>
      <c r="B31" s="53" t="s">
        <v>269</v>
      </c>
      <c r="C31" t="s">
        <v>126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2">
        <v>0</v>
      </c>
      <c r="N31" s="54">
        <v>0</v>
      </c>
      <c r="O31" s="52">
        <v>0</v>
      </c>
      <c r="P31" s="52">
        <v>0</v>
      </c>
    </row>
    <row r="32" spans="1:16" ht="15" x14ac:dyDescent="0.25">
      <c r="A32" s="55" t="s">
        <v>268</v>
      </c>
      <c r="B32" s="50" t="s">
        <v>270</v>
      </c>
      <c r="C32" s="51" t="s">
        <v>142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</row>
    <row r="33" spans="1:16" ht="15" x14ac:dyDescent="0.25">
      <c r="A33" s="53" t="s">
        <v>271</v>
      </c>
      <c r="B33" s="53" t="s">
        <v>272</v>
      </c>
      <c r="C33" t="s">
        <v>146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2">
        <v>0</v>
      </c>
      <c r="N33" s="54">
        <v>0</v>
      </c>
      <c r="O33" s="52">
        <v>0</v>
      </c>
      <c r="P33" s="52">
        <v>0</v>
      </c>
    </row>
    <row r="34" spans="1:16" x14ac:dyDescent="0.2">
      <c r="A34" t="s">
        <v>271</v>
      </c>
      <c r="B34" t="s">
        <v>272</v>
      </c>
      <c r="C34" t="s">
        <v>148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 s="52">
        <v>0</v>
      </c>
      <c r="N34">
        <v>0</v>
      </c>
      <c r="O34" s="52">
        <v>0</v>
      </c>
      <c r="P34" s="52">
        <v>0</v>
      </c>
    </row>
    <row r="35" spans="1:16" x14ac:dyDescent="0.2">
      <c r="A35" s="64" t="s">
        <v>271</v>
      </c>
      <c r="B35" s="64" t="s">
        <v>273</v>
      </c>
      <c r="C35" s="64" t="s">
        <v>158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52">
        <v>0</v>
      </c>
      <c r="N35" s="64">
        <v>0</v>
      </c>
      <c r="O35" s="52">
        <v>0</v>
      </c>
      <c r="P35" s="52">
        <v>0</v>
      </c>
    </row>
    <row r="36" spans="1:16" x14ac:dyDescent="0.2">
      <c r="A36" t="s">
        <v>271</v>
      </c>
      <c r="B36" t="s">
        <v>274</v>
      </c>
      <c r="C36" t="s">
        <v>162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 s="52">
        <v>0</v>
      </c>
      <c r="P36" s="52">
        <v>0</v>
      </c>
    </row>
    <row r="37" spans="1:16" x14ac:dyDescent="0.2">
      <c r="A37" t="s">
        <v>271</v>
      </c>
      <c r="B37" t="s">
        <v>275</v>
      </c>
      <c r="C37" t="s">
        <v>154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 s="52">
        <v>0</v>
      </c>
      <c r="P37" s="52">
        <v>0</v>
      </c>
    </row>
    <row r="38" spans="1:16" x14ac:dyDescent="0.2">
      <c r="A38" t="s">
        <v>271</v>
      </c>
      <c r="B38" t="s">
        <v>276</v>
      </c>
      <c r="C38" t="s">
        <v>166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 s="52">
        <v>0</v>
      </c>
      <c r="P38" s="52">
        <v>0</v>
      </c>
    </row>
    <row r="39" spans="1:16" x14ac:dyDescent="0.2">
      <c r="A39" t="s">
        <v>277</v>
      </c>
      <c r="B39" t="s">
        <v>278</v>
      </c>
      <c r="C39" t="s">
        <v>186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 s="52">
        <v>0</v>
      </c>
      <c r="P39" s="52">
        <v>0</v>
      </c>
    </row>
    <row r="40" spans="1:16" x14ac:dyDescent="0.2">
      <c r="A40" t="s">
        <v>279</v>
      </c>
      <c r="B40" t="s">
        <v>280</v>
      </c>
      <c r="C40" t="s">
        <v>191</v>
      </c>
      <c r="D40">
        <v>0</v>
      </c>
      <c r="E40">
        <v>0</v>
      </c>
      <c r="F40">
        <v>108</v>
      </c>
      <c r="G40">
        <v>0</v>
      </c>
      <c r="H40">
        <v>0</v>
      </c>
      <c r="I40">
        <v>0</v>
      </c>
      <c r="J40">
        <v>0</v>
      </c>
      <c r="K40">
        <v>0</v>
      </c>
      <c r="L40">
        <v>19</v>
      </c>
      <c r="M40">
        <v>0</v>
      </c>
      <c r="N40">
        <v>127</v>
      </c>
      <c r="O40" s="52">
        <v>0</v>
      </c>
      <c r="P40" s="52">
        <v>0</v>
      </c>
    </row>
    <row r="41" spans="1:16" x14ac:dyDescent="0.2">
      <c r="A41" t="s">
        <v>279</v>
      </c>
      <c r="B41" t="s">
        <v>281</v>
      </c>
      <c r="C41" t="s">
        <v>195</v>
      </c>
      <c r="D41">
        <v>0</v>
      </c>
      <c r="E41">
        <v>0</v>
      </c>
      <c r="F41">
        <v>31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31</v>
      </c>
      <c r="O41" s="52">
        <v>0</v>
      </c>
      <c r="P41" s="52">
        <v>0</v>
      </c>
    </row>
    <row r="42" spans="1:16" x14ac:dyDescent="0.2">
      <c r="A42" t="s">
        <v>279</v>
      </c>
      <c r="B42" t="s">
        <v>282</v>
      </c>
      <c r="C42" t="s">
        <v>199</v>
      </c>
      <c r="D42">
        <v>0</v>
      </c>
      <c r="E42">
        <v>0</v>
      </c>
      <c r="F42">
        <v>43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43</v>
      </c>
      <c r="O42" s="52">
        <v>0</v>
      </c>
      <c r="P42" s="52">
        <v>0</v>
      </c>
    </row>
    <row r="43" spans="1:16" x14ac:dyDescent="0.2">
      <c r="A43" t="s">
        <v>283</v>
      </c>
      <c r="B43" t="s">
        <v>284</v>
      </c>
      <c r="C43" t="s">
        <v>204</v>
      </c>
      <c r="D43">
        <v>0</v>
      </c>
      <c r="E43">
        <v>0</v>
      </c>
      <c r="F43">
        <v>138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138</v>
      </c>
      <c r="O43" s="52">
        <v>0</v>
      </c>
      <c r="P43" s="52">
        <v>0</v>
      </c>
    </row>
    <row r="44" spans="1:16" x14ac:dyDescent="0.2">
      <c r="A44" t="s">
        <v>283</v>
      </c>
      <c r="B44" t="s">
        <v>285</v>
      </c>
      <c r="C44" t="s">
        <v>213</v>
      </c>
      <c r="D44">
        <v>0</v>
      </c>
      <c r="E44">
        <v>0</v>
      </c>
      <c r="F44">
        <v>38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38</v>
      </c>
      <c r="O44" s="52">
        <v>0</v>
      </c>
      <c r="P44" s="52">
        <v>0</v>
      </c>
    </row>
    <row r="45" spans="1:16" x14ac:dyDescent="0.2">
      <c r="A45" t="s">
        <v>249</v>
      </c>
      <c r="D45">
        <v>705</v>
      </c>
      <c r="E45">
        <v>0</v>
      </c>
      <c r="F45">
        <v>4982</v>
      </c>
      <c r="G45">
        <v>0</v>
      </c>
      <c r="H45">
        <v>0</v>
      </c>
      <c r="I45">
        <v>0</v>
      </c>
      <c r="J45">
        <v>1</v>
      </c>
      <c r="K45">
        <v>72</v>
      </c>
      <c r="L45">
        <v>410</v>
      </c>
      <c r="M45">
        <v>5</v>
      </c>
      <c r="N45">
        <v>6175</v>
      </c>
      <c r="O45" s="52">
        <v>0</v>
      </c>
      <c r="P45" s="5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46"/>
  <sheetViews>
    <sheetView topLeftCell="AA16" zoomScale="70" zoomScaleNormal="70" workbookViewId="0">
      <selection activeCell="A2" sqref="A2:AF46"/>
    </sheetView>
  </sheetViews>
  <sheetFormatPr baseColWidth="10" defaultColWidth="11.42578125" defaultRowHeight="12.75" x14ac:dyDescent="0.2"/>
  <cols>
    <col min="1" max="1" width="29.7109375" bestFit="1" customWidth="1"/>
    <col min="2" max="2" width="24" bestFit="1" customWidth="1"/>
    <col min="3" max="3" width="11.7109375" bestFit="1" customWidth="1"/>
  </cols>
  <sheetData>
    <row r="1" spans="1:67" x14ac:dyDescent="0.2">
      <c r="C1">
        <f t="shared" ref="C1:AF1" si="0">COLUMN(C:C)-2</f>
        <v>1</v>
      </c>
      <c r="D1">
        <f>COLUMN(D:D)-2</f>
        <v>2</v>
      </c>
      <c r="E1">
        <f t="shared" si="0"/>
        <v>3</v>
      </c>
      <c r="F1">
        <f>COLUMN(F:F)-2</f>
        <v>4</v>
      </c>
      <c r="G1">
        <f t="shared" si="0"/>
        <v>5</v>
      </c>
      <c r="H1">
        <f t="shared" si="0"/>
        <v>6</v>
      </c>
      <c r="I1">
        <f>COLUMN(I:I)-2</f>
        <v>7</v>
      </c>
      <c r="J1">
        <f t="shared" si="0"/>
        <v>8</v>
      </c>
      <c r="K1">
        <f>COLUMN(K:K)-2</f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>COLUMN(AA:AA)-2</f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ref="AG1" si="1">COLUMN(AG:AG)-2</f>
        <v>31</v>
      </c>
      <c r="AH1">
        <f t="shared" ref="AH1" si="2">COLUMN(AH:AH)-2</f>
        <v>32</v>
      </c>
      <c r="AI1">
        <f>COLUMN(AI:AI)-2</f>
        <v>33</v>
      </c>
      <c r="AJ1">
        <f>COLUMN(AJ:AJ)-2</f>
        <v>34</v>
      </c>
      <c r="AK1">
        <f>COLUMN(AK:AK)-2</f>
        <v>35</v>
      </c>
      <c r="AL1">
        <f t="shared" ref="AL1:AO1" si="3">COLUMN(AL:AL)-2</f>
        <v>36</v>
      </c>
      <c r="AM1">
        <f t="shared" si="3"/>
        <v>37</v>
      </c>
      <c r="AN1">
        <f t="shared" si="3"/>
        <v>38</v>
      </c>
      <c r="AO1">
        <f t="shared" si="3"/>
        <v>39</v>
      </c>
      <c r="AP1">
        <f t="shared" ref="AP1:BO1" si="4">COLUMN(AP:AP)-2</f>
        <v>40</v>
      </c>
      <c r="AQ1">
        <f t="shared" si="4"/>
        <v>41</v>
      </c>
      <c r="AR1">
        <f t="shared" si="4"/>
        <v>42</v>
      </c>
      <c r="AS1">
        <f t="shared" si="4"/>
        <v>43</v>
      </c>
      <c r="AT1">
        <f t="shared" si="4"/>
        <v>44</v>
      </c>
      <c r="AU1">
        <f t="shared" si="4"/>
        <v>45</v>
      </c>
      <c r="AV1">
        <f t="shared" si="4"/>
        <v>46</v>
      </c>
      <c r="AW1">
        <f t="shared" si="4"/>
        <v>47</v>
      </c>
      <c r="AX1">
        <f t="shared" si="4"/>
        <v>48</v>
      </c>
      <c r="AY1">
        <f t="shared" si="4"/>
        <v>49</v>
      </c>
      <c r="AZ1">
        <f t="shared" si="4"/>
        <v>50</v>
      </c>
      <c r="BA1">
        <f t="shared" si="4"/>
        <v>51</v>
      </c>
      <c r="BB1">
        <f t="shared" si="4"/>
        <v>52</v>
      </c>
      <c r="BC1">
        <f t="shared" si="4"/>
        <v>53</v>
      </c>
      <c r="BD1">
        <f t="shared" si="4"/>
        <v>54</v>
      </c>
      <c r="BE1">
        <f t="shared" si="4"/>
        <v>55</v>
      </c>
      <c r="BF1">
        <f t="shared" si="4"/>
        <v>56</v>
      </c>
      <c r="BG1">
        <f t="shared" si="4"/>
        <v>57</v>
      </c>
      <c r="BH1">
        <f t="shared" si="4"/>
        <v>58</v>
      </c>
      <c r="BI1">
        <f t="shared" si="4"/>
        <v>59</v>
      </c>
      <c r="BJ1">
        <f t="shared" si="4"/>
        <v>60</v>
      </c>
      <c r="BK1">
        <f t="shared" si="4"/>
        <v>61</v>
      </c>
      <c r="BL1">
        <f t="shared" si="4"/>
        <v>62</v>
      </c>
      <c r="BM1">
        <f t="shared" si="4"/>
        <v>63</v>
      </c>
      <c r="BN1">
        <f t="shared" si="4"/>
        <v>64</v>
      </c>
      <c r="BO1">
        <f t="shared" si="4"/>
        <v>65</v>
      </c>
    </row>
    <row r="2" spans="1:67" ht="45" x14ac:dyDescent="0.25">
      <c r="A2" s="47" t="s">
        <v>286</v>
      </c>
      <c r="B2" s="47"/>
      <c r="C2" s="47"/>
      <c r="D2" s="48" t="s">
        <v>287</v>
      </c>
      <c r="E2" s="48" t="s">
        <v>288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67" ht="30" x14ac:dyDescent="0.25">
      <c r="A3" s="47"/>
      <c r="B3" s="47"/>
      <c r="C3" s="47"/>
      <c r="D3" s="61" t="s">
        <v>289</v>
      </c>
      <c r="E3" s="61" t="s">
        <v>289</v>
      </c>
      <c r="F3" s="61" t="s">
        <v>289</v>
      </c>
      <c r="G3" s="61" t="s">
        <v>289</v>
      </c>
      <c r="H3" s="61" t="s">
        <v>289</v>
      </c>
      <c r="I3" s="61" t="s">
        <v>289</v>
      </c>
      <c r="J3" s="61" t="s">
        <v>289</v>
      </c>
      <c r="K3" s="66" t="s">
        <v>290</v>
      </c>
      <c r="L3" s="66" t="s">
        <v>290</v>
      </c>
      <c r="M3" s="66" t="s">
        <v>290</v>
      </c>
      <c r="N3" s="66" t="s">
        <v>290</v>
      </c>
      <c r="O3" s="66" t="s">
        <v>290</v>
      </c>
      <c r="P3" s="66" t="s">
        <v>290</v>
      </c>
      <c r="Q3" s="66" t="s">
        <v>290</v>
      </c>
      <c r="R3" s="67" t="s">
        <v>290</v>
      </c>
      <c r="S3" s="66" t="s">
        <v>290</v>
      </c>
      <c r="T3" s="66" t="s">
        <v>290</v>
      </c>
      <c r="U3" s="66" t="s">
        <v>290</v>
      </c>
      <c r="V3" s="66" t="s">
        <v>290</v>
      </c>
      <c r="W3" s="66" t="s">
        <v>290</v>
      </c>
      <c r="X3" s="66" t="s">
        <v>290</v>
      </c>
      <c r="Y3" s="66" t="s">
        <v>290</v>
      </c>
      <c r="Z3" s="66" t="s">
        <v>290</v>
      </c>
      <c r="AA3" s="66" t="s">
        <v>290</v>
      </c>
      <c r="AB3" s="66" t="s">
        <v>290</v>
      </c>
      <c r="AC3" s="66" t="s">
        <v>290</v>
      </c>
      <c r="AD3" s="66" t="s">
        <v>290</v>
      </c>
      <c r="AE3" s="66" t="s">
        <v>290</v>
      </c>
      <c r="AF3" s="48" t="s">
        <v>249</v>
      </c>
      <c r="AG3" s="61" t="s">
        <v>289</v>
      </c>
      <c r="AH3" s="61" t="s">
        <v>289</v>
      </c>
      <c r="AI3" s="61" t="s">
        <v>289</v>
      </c>
      <c r="AJ3" s="61" t="s">
        <v>289</v>
      </c>
      <c r="AK3" s="66" t="s">
        <v>290</v>
      </c>
      <c r="AL3" s="66" t="s">
        <v>290</v>
      </c>
      <c r="AM3" s="66" t="s">
        <v>290</v>
      </c>
      <c r="AN3" s="66" t="s">
        <v>290</v>
      </c>
      <c r="AO3" s="66" t="s">
        <v>290</v>
      </c>
      <c r="AP3" s="70" t="s">
        <v>290</v>
      </c>
    </row>
    <row r="4" spans="1:67" ht="90" x14ac:dyDescent="0.25">
      <c r="A4" s="49" t="s">
        <v>14</v>
      </c>
      <c r="B4" s="49" t="s">
        <v>15</v>
      </c>
      <c r="C4" s="49" t="s">
        <v>238</v>
      </c>
      <c r="D4" s="62" t="s">
        <v>291</v>
      </c>
      <c r="E4" s="62" t="s">
        <v>292</v>
      </c>
      <c r="F4" s="62" t="s">
        <v>293</v>
      </c>
      <c r="G4" s="69" t="s">
        <v>294</v>
      </c>
      <c r="H4" s="62" t="s">
        <v>295</v>
      </c>
      <c r="I4" s="62" t="s">
        <v>296</v>
      </c>
      <c r="J4" s="62" t="s">
        <v>297</v>
      </c>
      <c r="K4" s="65" t="s">
        <v>291</v>
      </c>
      <c r="L4" s="65" t="s">
        <v>292</v>
      </c>
      <c r="M4" s="65" t="s">
        <v>293</v>
      </c>
      <c r="N4" s="65" t="s">
        <v>298</v>
      </c>
      <c r="O4" s="65" t="s">
        <v>299</v>
      </c>
      <c r="P4" s="65" t="s">
        <v>295</v>
      </c>
      <c r="Q4" s="65" t="s">
        <v>300</v>
      </c>
      <c r="R4" s="59" t="s">
        <v>301</v>
      </c>
      <c r="S4" s="65" t="s">
        <v>302</v>
      </c>
      <c r="T4" s="65" t="s">
        <v>303</v>
      </c>
      <c r="U4" s="65" t="s">
        <v>296</v>
      </c>
      <c r="V4" s="65" t="s">
        <v>304</v>
      </c>
      <c r="W4" s="65" t="s">
        <v>305</v>
      </c>
      <c r="X4" s="65" t="s">
        <v>306</v>
      </c>
      <c r="Y4" s="65" t="s">
        <v>307</v>
      </c>
      <c r="Z4" s="72" t="s">
        <v>308</v>
      </c>
      <c r="AA4" s="72" t="s">
        <v>309</v>
      </c>
      <c r="AB4" s="65" t="s">
        <v>310</v>
      </c>
      <c r="AC4" s="65" t="s">
        <v>297</v>
      </c>
      <c r="AD4" s="65" t="s">
        <v>311</v>
      </c>
      <c r="AE4" s="65" t="s">
        <v>312</v>
      </c>
      <c r="AF4" s="57"/>
      <c r="AG4" s="62" t="s">
        <v>313</v>
      </c>
      <c r="AH4" s="62" t="s">
        <v>301</v>
      </c>
      <c r="AI4" s="62" t="s">
        <v>304</v>
      </c>
      <c r="AJ4" s="69" t="s">
        <v>314</v>
      </c>
      <c r="AK4" s="72" t="s">
        <v>315</v>
      </c>
      <c r="AL4" s="65" t="s">
        <v>316</v>
      </c>
      <c r="AM4" s="65" t="s">
        <v>317</v>
      </c>
      <c r="AN4" s="72" t="s">
        <v>318</v>
      </c>
      <c r="AO4" s="72" t="s">
        <v>319</v>
      </c>
      <c r="AP4" s="71" t="s">
        <v>320</v>
      </c>
    </row>
    <row r="5" spans="1:67" ht="15" x14ac:dyDescent="0.25">
      <c r="A5" s="50" t="s">
        <v>251</v>
      </c>
      <c r="B5" s="50" t="s">
        <v>251</v>
      </c>
      <c r="C5" s="51" t="s">
        <v>45</v>
      </c>
      <c r="D5" s="52">
        <v>0</v>
      </c>
      <c r="E5" s="52">
        <v>0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2</v>
      </c>
      <c r="N5" s="52">
        <v>0</v>
      </c>
      <c r="O5" s="52">
        <v>3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1</v>
      </c>
      <c r="V5" s="52">
        <v>0</v>
      </c>
      <c r="W5" s="52">
        <v>3</v>
      </c>
      <c r="X5" s="52">
        <v>0</v>
      </c>
      <c r="Y5" s="52">
        <v>0</v>
      </c>
      <c r="Z5" s="52">
        <v>0</v>
      </c>
      <c r="AA5" s="52">
        <v>0</v>
      </c>
      <c r="AB5" s="52">
        <v>0</v>
      </c>
      <c r="AC5" s="52">
        <v>0</v>
      </c>
      <c r="AD5" s="52">
        <v>6</v>
      </c>
      <c r="AE5" s="52">
        <v>0</v>
      </c>
      <c r="AF5" s="52">
        <v>15</v>
      </c>
      <c r="AG5" s="52">
        <v>0</v>
      </c>
      <c r="AH5" s="52">
        <v>0</v>
      </c>
      <c r="AI5" s="52">
        <v>0</v>
      </c>
      <c r="AJ5" s="52">
        <v>0</v>
      </c>
      <c r="AK5" s="52">
        <v>0</v>
      </c>
      <c r="AL5" s="52">
        <v>0</v>
      </c>
      <c r="AM5" s="52">
        <v>0</v>
      </c>
      <c r="AN5" s="52">
        <v>0</v>
      </c>
      <c r="AO5" s="52">
        <v>0</v>
      </c>
      <c r="AP5" s="52">
        <v>0</v>
      </c>
    </row>
    <row r="6" spans="1:67" ht="15" x14ac:dyDescent="0.25">
      <c r="A6" s="53" t="s">
        <v>251</v>
      </c>
      <c r="B6" s="53" t="s">
        <v>251</v>
      </c>
      <c r="C6" t="s">
        <v>26</v>
      </c>
      <c r="D6" s="52">
        <v>0</v>
      </c>
      <c r="E6" s="54">
        <v>0</v>
      </c>
      <c r="F6" s="52">
        <v>0</v>
      </c>
      <c r="G6" s="52">
        <v>0</v>
      </c>
      <c r="H6" s="52">
        <v>0</v>
      </c>
      <c r="I6" s="52">
        <v>0</v>
      </c>
      <c r="J6" s="54">
        <v>0</v>
      </c>
      <c r="K6" s="52">
        <v>0</v>
      </c>
      <c r="L6" s="54">
        <v>0</v>
      </c>
      <c r="M6" s="54">
        <v>65</v>
      </c>
      <c r="N6" s="54">
        <v>0</v>
      </c>
      <c r="O6" s="54">
        <v>191</v>
      </c>
      <c r="P6" s="54">
        <v>86</v>
      </c>
      <c r="Q6" s="54">
        <v>2</v>
      </c>
      <c r="R6" s="54">
        <v>347</v>
      </c>
      <c r="S6" s="54">
        <v>5</v>
      </c>
      <c r="T6" s="54">
        <v>9</v>
      </c>
      <c r="U6" s="54">
        <v>74</v>
      </c>
      <c r="V6" s="54">
        <v>3</v>
      </c>
      <c r="W6" s="54">
        <v>11</v>
      </c>
      <c r="X6" s="54">
        <v>1</v>
      </c>
      <c r="Y6" s="54">
        <v>0</v>
      </c>
      <c r="Z6" s="54">
        <v>0</v>
      </c>
      <c r="AA6" s="52">
        <v>2</v>
      </c>
      <c r="AB6" s="54">
        <v>3</v>
      </c>
      <c r="AC6" s="54">
        <v>0</v>
      </c>
      <c r="AD6" s="54">
        <v>100</v>
      </c>
      <c r="AE6" s="52">
        <v>0</v>
      </c>
      <c r="AF6" s="54">
        <v>899</v>
      </c>
      <c r="AG6" s="52">
        <v>0</v>
      </c>
      <c r="AH6" s="52">
        <v>0</v>
      </c>
      <c r="AI6" s="52">
        <v>0</v>
      </c>
      <c r="AJ6" s="52">
        <v>0</v>
      </c>
      <c r="AK6" s="52">
        <v>0</v>
      </c>
      <c r="AL6" s="52">
        <v>0</v>
      </c>
      <c r="AM6" s="52">
        <v>0</v>
      </c>
      <c r="AN6" s="52">
        <v>0</v>
      </c>
      <c r="AO6" s="52">
        <v>0</v>
      </c>
      <c r="AP6" s="52">
        <v>0</v>
      </c>
    </row>
    <row r="7" spans="1:67" ht="15" x14ac:dyDescent="0.25">
      <c r="A7" s="55" t="s">
        <v>251</v>
      </c>
      <c r="B7" s="50" t="s">
        <v>251</v>
      </c>
      <c r="C7" s="51" t="s">
        <v>30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3</v>
      </c>
      <c r="M7" s="52">
        <v>34</v>
      </c>
      <c r="N7" s="52">
        <v>0</v>
      </c>
      <c r="O7" s="52">
        <v>39</v>
      </c>
      <c r="P7" s="52">
        <v>20</v>
      </c>
      <c r="Q7" s="52">
        <v>0</v>
      </c>
      <c r="R7" s="52">
        <v>1</v>
      </c>
      <c r="S7" s="52">
        <v>8</v>
      </c>
      <c r="T7" s="52">
        <v>2</v>
      </c>
      <c r="U7" s="52">
        <v>10</v>
      </c>
      <c r="V7" s="52">
        <v>3</v>
      </c>
      <c r="W7" s="52">
        <v>0</v>
      </c>
      <c r="X7" s="52">
        <v>2</v>
      </c>
      <c r="Y7" s="52">
        <v>0</v>
      </c>
      <c r="Z7" s="52">
        <v>0</v>
      </c>
      <c r="AA7" s="52">
        <v>0</v>
      </c>
      <c r="AB7" s="52">
        <v>1</v>
      </c>
      <c r="AC7" s="52">
        <v>3</v>
      </c>
      <c r="AD7" s="52">
        <v>33</v>
      </c>
      <c r="AE7" s="52">
        <v>0</v>
      </c>
      <c r="AF7" s="52">
        <v>159</v>
      </c>
      <c r="AG7" s="52">
        <v>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>
        <v>0</v>
      </c>
      <c r="AP7" s="52">
        <v>0</v>
      </c>
    </row>
    <row r="8" spans="1:67" ht="15" x14ac:dyDescent="0.25">
      <c r="A8" s="56" t="s">
        <v>251</v>
      </c>
      <c r="B8" s="53" t="s">
        <v>251</v>
      </c>
      <c r="C8" t="s">
        <v>33</v>
      </c>
      <c r="D8" s="52">
        <v>0</v>
      </c>
      <c r="E8" s="54">
        <v>0</v>
      </c>
      <c r="F8" s="52">
        <v>0</v>
      </c>
      <c r="G8" s="52">
        <v>0</v>
      </c>
      <c r="H8" s="52">
        <v>0</v>
      </c>
      <c r="I8" s="52">
        <v>0</v>
      </c>
      <c r="J8" s="54">
        <v>0</v>
      </c>
      <c r="K8" s="52">
        <v>0</v>
      </c>
      <c r="L8" s="54">
        <v>0</v>
      </c>
      <c r="M8" s="54">
        <v>24</v>
      </c>
      <c r="N8" s="54">
        <v>0</v>
      </c>
      <c r="O8" s="54">
        <v>56</v>
      </c>
      <c r="P8" s="54">
        <v>0</v>
      </c>
      <c r="Q8" s="54">
        <v>20</v>
      </c>
      <c r="R8" s="54">
        <v>24</v>
      </c>
      <c r="S8" s="54">
        <v>0</v>
      </c>
      <c r="T8" s="54">
        <v>10</v>
      </c>
      <c r="U8" s="54">
        <v>21</v>
      </c>
      <c r="V8" s="54">
        <v>2</v>
      </c>
      <c r="W8" s="54">
        <v>0</v>
      </c>
      <c r="X8" s="54">
        <v>1</v>
      </c>
      <c r="Y8" s="54">
        <v>0</v>
      </c>
      <c r="Z8" s="54">
        <v>0</v>
      </c>
      <c r="AA8" s="52">
        <v>0</v>
      </c>
      <c r="AB8" s="54">
        <v>0</v>
      </c>
      <c r="AC8" s="54">
        <v>0</v>
      </c>
      <c r="AD8" s="54">
        <v>44</v>
      </c>
      <c r="AE8" s="52">
        <v>0</v>
      </c>
      <c r="AF8" s="54">
        <v>202</v>
      </c>
      <c r="AG8" s="52">
        <v>0</v>
      </c>
      <c r="AH8" s="52">
        <v>0</v>
      </c>
      <c r="AI8" s="52">
        <v>0</v>
      </c>
      <c r="AJ8" s="52">
        <v>0</v>
      </c>
      <c r="AK8" s="52">
        <v>0</v>
      </c>
      <c r="AL8" s="52">
        <v>0</v>
      </c>
      <c r="AM8" s="52">
        <v>0</v>
      </c>
      <c r="AN8" s="52">
        <v>0</v>
      </c>
      <c r="AO8" s="52">
        <v>0</v>
      </c>
      <c r="AP8" s="52">
        <v>0</v>
      </c>
    </row>
    <row r="9" spans="1:67" ht="15" x14ac:dyDescent="0.25">
      <c r="A9" s="50" t="s">
        <v>251</v>
      </c>
      <c r="B9" s="50" t="s">
        <v>251</v>
      </c>
      <c r="C9" s="51" t="s">
        <v>36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33</v>
      </c>
      <c r="N9" s="52">
        <v>0</v>
      </c>
      <c r="O9" s="52">
        <v>30</v>
      </c>
      <c r="P9" s="52">
        <v>20</v>
      </c>
      <c r="Q9" s="52">
        <v>0</v>
      </c>
      <c r="R9" s="52">
        <v>0</v>
      </c>
      <c r="S9" s="52">
        <v>0</v>
      </c>
      <c r="T9" s="52">
        <v>4</v>
      </c>
      <c r="U9" s="52">
        <v>22</v>
      </c>
      <c r="V9" s="52">
        <v>0</v>
      </c>
      <c r="W9" s="52">
        <v>1</v>
      </c>
      <c r="X9" s="52">
        <v>2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25</v>
      </c>
      <c r="AE9" s="52">
        <v>0</v>
      </c>
      <c r="AF9" s="52">
        <v>137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</row>
    <row r="10" spans="1:67" ht="15" x14ac:dyDescent="0.25">
      <c r="A10" s="53" t="s">
        <v>251</v>
      </c>
      <c r="B10" s="53" t="s">
        <v>251</v>
      </c>
      <c r="C10" t="s">
        <v>39</v>
      </c>
      <c r="D10" s="52">
        <v>0</v>
      </c>
      <c r="E10" s="54">
        <v>0</v>
      </c>
      <c r="F10" s="52">
        <v>0</v>
      </c>
      <c r="G10" s="52">
        <v>0</v>
      </c>
      <c r="H10" s="52">
        <v>3</v>
      </c>
      <c r="I10" s="52">
        <v>0</v>
      </c>
      <c r="J10" s="54">
        <v>0</v>
      </c>
      <c r="K10" s="52">
        <v>0</v>
      </c>
      <c r="L10" s="54">
        <v>0</v>
      </c>
      <c r="M10" s="54">
        <v>34</v>
      </c>
      <c r="N10" s="54">
        <v>0</v>
      </c>
      <c r="O10" s="54">
        <v>169</v>
      </c>
      <c r="P10" s="54">
        <v>80</v>
      </c>
      <c r="Q10" s="54">
        <v>0</v>
      </c>
      <c r="R10" s="54">
        <v>71</v>
      </c>
      <c r="S10" s="54">
        <v>4</v>
      </c>
      <c r="T10" s="54">
        <v>0</v>
      </c>
      <c r="U10" s="54">
        <v>58</v>
      </c>
      <c r="V10" s="54">
        <v>1</v>
      </c>
      <c r="W10" s="54">
        <v>7</v>
      </c>
      <c r="X10" s="54">
        <v>2</v>
      </c>
      <c r="Y10" s="54">
        <v>0</v>
      </c>
      <c r="Z10" s="54">
        <v>0</v>
      </c>
      <c r="AA10" s="52">
        <v>1</v>
      </c>
      <c r="AB10" s="54">
        <v>3</v>
      </c>
      <c r="AC10" s="54">
        <v>0</v>
      </c>
      <c r="AD10" s="54">
        <v>66</v>
      </c>
      <c r="AE10" s="52">
        <v>0</v>
      </c>
      <c r="AF10" s="54">
        <v>499</v>
      </c>
      <c r="AG10" s="52">
        <v>0</v>
      </c>
      <c r="AH10" s="52">
        <v>0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</row>
    <row r="11" spans="1:67" ht="15" x14ac:dyDescent="0.25">
      <c r="A11" s="50" t="s">
        <v>251</v>
      </c>
      <c r="B11" s="50" t="s">
        <v>251</v>
      </c>
      <c r="C11" s="51" t="s">
        <v>42</v>
      </c>
      <c r="D11" s="52">
        <v>0</v>
      </c>
      <c r="E11" s="52">
        <v>12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49</v>
      </c>
      <c r="N11" s="52">
        <v>0</v>
      </c>
      <c r="O11" s="52">
        <v>44</v>
      </c>
      <c r="P11" s="52">
        <v>6</v>
      </c>
      <c r="Q11" s="52">
        <v>47</v>
      </c>
      <c r="R11" s="52">
        <v>196</v>
      </c>
      <c r="S11" s="52">
        <v>1</v>
      </c>
      <c r="T11" s="52">
        <v>21</v>
      </c>
      <c r="U11" s="52">
        <v>15</v>
      </c>
      <c r="V11" s="52">
        <v>2</v>
      </c>
      <c r="W11" s="52">
        <v>0</v>
      </c>
      <c r="X11" s="52">
        <v>3</v>
      </c>
      <c r="Y11" s="52">
        <v>0</v>
      </c>
      <c r="Z11" s="52">
        <v>0</v>
      </c>
      <c r="AA11" s="52">
        <v>0</v>
      </c>
      <c r="AB11" s="52">
        <v>4</v>
      </c>
      <c r="AC11" s="52">
        <v>0</v>
      </c>
      <c r="AD11" s="52">
        <v>23</v>
      </c>
      <c r="AE11" s="52">
        <v>0</v>
      </c>
      <c r="AF11" s="52">
        <v>423</v>
      </c>
      <c r="AG11" s="52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0</v>
      </c>
      <c r="AM11" s="52">
        <v>0</v>
      </c>
      <c r="AN11" s="52">
        <v>0</v>
      </c>
      <c r="AO11" s="52">
        <v>0</v>
      </c>
      <c r="AP11" s="52">
        <v>0</v>
      </c>
    </row>
    <row r="12" spans="1:67" ht="15" x14ac:dyDescent="0.25">
      <c r="A12" s="53" t="s">
        <v>252</v>
      </c>
      <c r="B12" s="53" t="s">
        <v>252</v>
      </c>
      <c r="C12" t="s">
        <v>57</v>
      </c>
      <c r="D12" s="52">
        <v>0</v>
      </c>
      <c r="E12" s="54">
        <v>0</v>
      </c>
      <c r="F12" s="52">
        <v>0</v>
      </c>
      <c r="G12" s="52">
        <v>0</v>
      </c>
      <c r="H12" s="52">
        <v>0</v>
      </c>
      <c r="I12" s="52">
        <v>0</v>
      </c>
      <c r="J12" s="54">
        <v>0</v>
      </c>
      <c r="K12" s="52">
        <v>0</v>
      </c>
      <c r="L12" s="54">
        <v>2</v>
      </c>
      <c r="M12" s="54">
        <v>0</v>
      </c>
      <c r="N12" s="54">
        <v>0</v>
      </c>
      <c r="O12" s="54">
        <v>0</v>
      </c>
      <c r="P12" s="54">
        <v>1</v>
      </c>
      <c r="Q12" s="54">
        <v>0</v>
      </c>
      <c r="R12" s="54">
        <v>0</v>
      </c>
      <c r="S12" s="54">
        <v>0</v>
      </c>
      <c r="T12" s="54">
        <v>1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2">
        <v>0</v>
      </c>
      <c r="AB12" s="54">
        <v>0</v>
      </c>
      <c r="AC12" s="54">
        <v>4</v>
      </c>
      <c r="AD12" s="54">
        <v>0</v>
      </c>
      <c r="AE12" s="52">
        <v>0</v>
      </c>
      <c r="AF12" s="54">
        <v>8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>
        <v>0</v>
      </c>
      <c r="AP12" s="52">
        <v>0</v>
      </c>
    </row>
    <row r="13" spans="1:67" ht="15" x14ac:dyDescent="0.25">
      <c r="A13" s="50" t="s">
        <v>252</v>
      </c>
      <c r="B13" s="50" t="s">
        <v>252</v>
      </c>
      <c r="C13" s="51" t="s">
        <v>49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14</v>
      </c>
      <c r="P13" s="52">
        <v>10</v>
      </c>
      <c r="Q13" s="52">
        <v>21</v>
      </c>
      <c r="R13" s="52">
        <v>112</v>
      </c>
      <c r="S13" s="52">
        <v>0</v>
      </c>
      <c r="T13" s="52">
        <v>0</v>
      </c>
      <c r="U13" s="52">
        <v>10</v>
      </c>
      <c r="V13" s="52">
        <v>1</v>
      </c>
      <c r="W13" s="52">
        <v>1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21</v>
      </c>
      <c r="AE13" s="52">
        <v>0</v>
      </c>
      <c r="AF13" s="52">
        <v>190</v>
      </c>
      <c r="AG13" s="52">
        <v>0</v>
      </c>
      <c r="AH13" s="52">
        <v>0</v>
      </c>
      <c r="AI13" s="52">
        <v>0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v>0</v>
      </c>
    </row>
    <row r="14" spans="1:67" ht="15" x14ac:dyDescent="0.25">
      <c r="A14" s="56" t="s">
        <v>252</v>
      </c>
      <c r="B14" s="53" t="s">
        <v>252</v>
      </c>
      <c r="C14" t="s">
        <v>53</v>
      </c>
      <c r="D14" s="52">
        <v>0</v>
      </c>
      <c r="E14" s="54">
        <v>0</v>
      </c>
      <c r="F14" s="52">
        <v>0</v>
      </c>
      <c r="G14" s="52">
        <v>0</v>
      </c>
      <c r="H14" s="52">
        <v>0</v>
      </c>
      <c r="I14" s="52">
        <v>0</v>
      </c>
      <c r="J14" s="54">
        <v>0</v>
      </c>
      <c r="K14" s="52">
        <v>0</v>
      </c>
      <c r="L14" s="54">
        <v>0</v>
      </c>
      <c r="M14" s="54">
        <v>62</v>
      </c>
      <c r="N14" s="54">
        <v>0</v>
      </c>
      <c r="O14" s="54">
        <v>42</v>
      </c>
      <c r="P14" s="54">
        <v>34</v>
      </c>
      <c r="Q14" s="54">
        <v>6</v>
      </c>
      <c r="R14" s="54">
        <v>145</v>
      </c>
      <c r="S14" s="54">
        <v>1</v>
      </c>
      <c r="T14" s="54">
        <v>1</v>
      </c>
      <c r="U14" s="54">
        <v>42</v>
      </c>
      <c r="V14" s="54">
        <v>1</v>
      </c>
      <c r="W14" s="54">
        <v>1</v>
      </c>
      <c r="X14" s="54">
        <v>7</v>
      </c>
      <c r="Y14" s="54">
        <v>0</v>
      </c>
      <c r="Z14" s="54">
        <v>0</v>
      </c>
      <c r="AA14" s="52">
        <v>0</v>
      </c>
      <c r="AB14" s="54">
        <v>8</v>
      </c>
      <c r="AC14" s="54">
        <v>0</v>
      </c>
      <c r="AD14" s="54">
        <v>88</v>
      </c>
      <c r="AE14" s="52">
        <v>0</v>
      </c>
      <c r="AF14" s="54">
        <v>438</v>
      </c>
      <c r="AG14" s="52">
        <v>0</v>
      </c>
      <c r="AH14" s="52"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v>0</v>
      </c>
    </row>
    <row r="15" spans="1:67" ht="15" x14ac:dyDescent="0.25">
      <c r="A15" s="55" t="s">
        <v>252</v>
      </c>
      <c r="B15" s="50" t="s">
        <v>252</v>
      </c>
      <c r="C15" s="51" t="s">
        <v>55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7</v>
      </c>
      <c r="N15" s="52">
        <v>0</v>
      </c>
      <c r="O15" s="52">
        <v>0</v>
      </c>
      <c r="P15" s="52">
        <v>0</v>
      </c>
      <c r="Q15" s="52">
        <v>2</v>
      </c>
      <c r="R15" s="52">
        <v>22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5</v>
      </c>
      <c r="AE15" s="52">
        <v>0</v>
      </c>
      <c r="AF15" s="52">
        <v>36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</row>
    <row r="16" spans="1:67" ht="15" x14ac:dyDescent="0.25">
      <c r="A16" s="53" t="s">
        <v>252</v>
      </c>
      <c r="B16" s="53" t="s">
        <v>252</v>
      </c>
      <c r="C16" t="s">
        <v>51</v>
      </c>
      <c r="D16" s="52">
        <v>0</v>
      </c>
      <c r="E16" s="54">
        <v>0</v>
      </c>
      <c r="F16" s="52">
        <v>0</v>
      </c>
      <c r="G16" s="52">
        <v>0</v>
      </c>
      <c r="H16" s="52">
        <v>0</v>
      </c>
      <c r="I16" s="52">
        <v>0</v>
      </c>
      <c r="J16" s="54">
        <v>0</v>
      </c>
      <c r="K16" s="52">
        <v>0</v>
      </c>
      <c r="L16" s="54">
        <v>0</v>
      </c>
      <c r="M16" s="54">
        <v>29</v>
      </c>
      <c r="N16" s="54">
        <v>0</v>
      </c>
      <c r="O16" s="54">
        <v>21</v>
      </c>
      <c r="P16" s="54">
        <v>1</v>
      </c>
      <c r="Q16" s="54">
        <v>11</v>
      </c>
      <c r="R16" s="54">
        <v>67</v>
      </c>
      <c r="S16" s="54">
        <v>1</v>
      </c>
      <c r="T16" s="54">
        <v>29</v>
      </c>
      <c r="U16" s="54">
        <v>16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2">
        <v>0</v>
      </c>
      <c r="AB16" s="54">
        <v>1</v>
      </c>
      <c r="AC16" s="54">
        <v>0</v>
      </c>
      <c r="AD16" s="54">
        <v>34</v>
      </c>
      <c r="AE16" s="52">
        <v>0</v>
      </c>
      <c r="AF16" s="54">
        <v>210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</row>
    <row r="17" spans="1:42" ht="15" x14ac:dyDescent="0.25">
      <c r="A17" s="50" t="s">
        <v>252</v>
      </c>
      <c r="B17" s="50" t="s">
        <v>253</v>
      </c>
      <c r="C17" s="51" t="s">
        <v>62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3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3</v>
      </c>
      <c r="AE17" s="52">
        <v>0</v>
      </c>
      <c r="AF17" s="52">
        <v>6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0</v>
      </c>
      <c r="AP17" s="52">
        <v>0</v>
      </c>
    </row>
    <row r="18" spans="1:42" ht="15" x14ac:dyDescent="0.25">
      <c r="A18" s="53" t="s">
        <v>254</v>
      </c>
      <c r="B18" s="53" t="s">
        <v>255</v>
      </c>
      <c r="C18" t="s">
        <v>73</v>
      </c>
      <c r="D18" s="52">
        <v>0</v>
      </c>
      <c r="E18" s="54">
        <v>270</v>
      </c>
      <c r="F18" s="52">
        <v>0</v>
      </c>
      <c r="G18" s="52">
        <v>0</v>
      </c>
      <c r="H18" s="52">
        <v>0</v>
      </c>
      <c r="I18" s="52">
        <v>2</v>
      </c>
      <c r="J18" s="54">
        <v>5</v>
      </c>
      <c r="K18" s="52">
        <v>0</v>
      </c>
      <c r="L18" s="54">
        <v>0</v>
      </c>
      <c r="M18" s="54">
        <v>1</v>
      </c>
      <c r="N18" s="54">
        <v>0</v>
      </c>
      <c r="O18" s="54">
        <v>71</v>
      </c>
      <c r="P18" s="54">
        <v>29</v>
      </c>
      <c r="Q18" s="54">
        <v>15</v>
      </c>
      <c r="R18" s="54">
        <v>91</v>
      </c>
      <c r="S18" s="54">
        <v>58</v>
      </c>
      <c r="T18" s="54">
        <v>4</v>
      </c>
      <c r="U18" s="54">
        <v>19</v>
      </c>
      <c r="V18" s="54">
        <v>2</v>
      </c>
      <c r="W18" s="54">
        <v>0</v>
      </c>
      <c r="X18" s="54">
        <v>1</v>
      </c>
      <c r="Y18" s="54">
        <v>0</v>
      </c>
      <c r="Z18" s="54">
        <v>0</v>
      </c>
      <c r="AA18" s="52">
        <v>0</v>
      </c>
      <c r="AB18" s="54">
        <v>0</v>
      </c>
      <c r="AC18" s="54">
        <v>0</v>
      </c>
      <c r="AD18" s="54">
        <v>50</v>
      </c>
      <c r="AE18" s="52">
        <v>0</v>
      </c>
      <c r="AF18" s="54">
        <v>618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</row>
    <row r="19" spans="1:42" ht="15" x14ac:dyDescent="0.25">
      <c r="A19" s="55" t="s">
        <v>254</v>
      </c>
      <c r="B19" s="50" t="s">
        <v>255</v>
      </c>
      <c r="C19" s="51" t="s">
        <v>75</v>
      </c>
      <c r="D19" s="52">
        <v>0</v>
      </c>
      <c r="E19" s="52">
        <v>4</v>
      </c>
      <c r="F19" s="52">
        <v>0</v>
      </c>
      <c r="G19" s="52">
        <v>0</v>
      </c>
      <c r="H19" s="52">
        <v>0</v>
      </c>
      <c r="I19" s="52">
        <v>0</v>
      </c>
      <c r="J19" s="52">
        <v>1</v>
      </c>
      <c r="K19" s="52">
        <v>0</v>
      </c>
      <c r="L19" s="52">
        <v>0</v>
      </c>
      <c r="M19" s="52">
        <v>3</v>
      </c>
      <c r="N19" s="52">
        <v>0</v>
      </c>
      <c r="O19" s="52">
        <v>1</v>
      </c>
      <c r="P19" s="52">
        <v>0</v>
      </c>
      <c r="Q19" s="52">
        <v>0</v>
      </c>
      <c r="R19" s="52">
        <v>3</v>
      </c>
      <c r="S19" s="52">
        <v>2</v>
      </c>
      <c r="T19" s="52">
        <v>1</v>
      </c>
      <c r="U19" s="52">
        <v>0</v>
      </c>
      <c r="V19" s="52">
        <v>0</v>
      </c>
      <c r="W19" s="52">
        <v>0</v>
      </c>
      <c r="X19" s="52">
        <v>3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4</v>
      </c>
      <c r="AE19" s="52">
        <v>0</v>
      </c>
      <c r="AF19" s="52">
        <v>22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0</v>
      </c>
      <c r="AP19" s="52">
        <v>0</v>
      </c>
    </row>
    <row r="20" spans="1:42" ht="15" x14ac:dyDescent="0.25">
      <c r="A20" s="53" t="s">
        <v>254</v>
      </c>
      <c r="B20" s="53" t="s">
        <v>255</v>
      </c>
      <c r="C20" t="s">
        <v>66</v>
      </c>
      <c r="D20" s="52">
        <v>0</v>
      </c>
      <c r="E20" s="54">
        <v>218</v>
      </c>
      <c r="F20" s="52">
        <v>1</v>
      </c>
      <c r="G20" s="52">
        <v>0</v>
      </c>
      <c r="H20" s="52">
        <v>0</v>
      </c>
      <c r="I20" s="52">
        <v>0</v>
      </c>
      <c r="J20" s="54">
        <v>3</v>
      </c>
      <c r="K20" s="52">
        <v>0</v>
      </c>
      <c r="L20" s="54">
        <v>0</v>
      </c>
      <c r="M20" s="54">
        <v>20</v>
      </c>
      <c r="N20" s="54">
        <v>0</v>
      </c>
      <c r="O20" s="54">
        <v>81</v>
      </c>
      <c r="P20" s="54">
        <v>17</v>
      </c>
      <c r="Q20" s="54">
        <v>9</v>
      </c>
      <c r="R20" s="54">
        <v>175</v>
      </c>
      <c r="S20" s="54">
        <v>157</v>
      </c>
      <c r="T20" s="54">
        <v>26</v>
      </c>
      <c r="U20" s="54">
        <v>51</v>
      </c>
      <c r="V20" s="54">
        <v>7</v>
      </c>
      <c r="W20" s="54">
        <v>2</v>
      </c>
      <c r="X20" s="54">
        <v>1</v>
      </c>
      <c r="Y20" s="54">
        <v>0</v>
      </c>
      <c r="Z20" s="54">
        <v>0</v>
      </c>
      <c r="AA20" s="52">
        <v>0</v>
      </c>
      <c r="AB20" s="54">
        <v>0</v>
      </c>
      <c r="AC20" s="54">
        <v>0</v>
      </c>
      <c r="AD20" s="54">
        <v>128</v>
      </c>
      <c r="AE20" s="52">
        <v>0</v>
      </c>
      <c r="AF20" s="54">
        <v>896</v>
      </c>
      <c r="AG20" s="52">
        <v>0</v>
      </c>
      <c r="AH20" s="52">
        <v>0</v>
      </c>
      <c r="AI20" s="52"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</row>
    <row r="21" spans="1:42" ht="15" x14ac:dyDescent="0.25">
      <c r="A21" s="50" t="s">
        <v>254</v>
      </c>
      <c r="B21" s="50" t="s">
        <v>255</v>
      </c>
      <c r="C21" s="51" t="s">
        <v>68</v>
      </c>
      <c r="D21" s="52">
        <v>0</v>
      </c>
      <c r="E21" s="52">
        <v>96</v>
      </c>
      <c r="F21" s="52">
        <v>0</v>
      </c>
      <c r="G21" s="52">
        <v>0</v>
      </c>
      <c r="H21" s="52">
        <v>0</v>
      </c>
      <c r="I21" s="52">
        <v>0</v>
      </c>
      <c r="J21" s="52">
        <v>1</v>
      </c>
      <c r="K21" s="52">
        <v>0</v>
      </c>
      <c r="L21" s="52">
        <v>0</v>
      </c>
      <c r="M21" s="52">
        <v>38</v>
      </c>
      <c r="N21" s="52">
        <v>0</v>
      </c>
      <c r="O21" s="52">
        <v>8</v>
      </c>
      <c r="P21" s="52">
        <v>1</v>
      </c>
      <c r="Q21" s="52">
        <v>3</v>
      </c>
      <c r="R21" s="52">
        <v>55</v>
      </c>
      <c r="S21" s="52">
        <v>73</v>
      </c>
      <c r="T21" s="52">
        <v>3</v>
      </c>
      <c r="U21" s="52">
        <v>24</v>
      </c>
      <c r="V21" s="52">
        <v>2</v>
      </c>
      <c r="W21" s="52">
        <v>1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70</v>
      </c>
      <c r="AE21" s="52">
        <v>0</v>
      </c>
      <c r="AF21" s="52">
        <v>375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v>0</v>
      </c>
    </row>
    <row r="22" spans="1:42" ht="15" x14ac:dyDescent="0.25">
      <c r="A22" s="56" t="s">
        <v>254</v>
      </c>
      <c r="B22" s="53" t="s">
        <v>255</v>
      </c>
      <c r="C22" t="s">
        <v>70</v>
      </c>
      <c r="D22" s="52">
        <v>0</v>
      </c>
      <c r="E22" s="54">
        <v>130</v>
      </c>
      <c r="F22" s="52">
        <v>0</v>
      </c>
      <c r="G22" s="52">
        <v>0</v>
      </c>
      <c r="H22" s="52">
        <v>0</v>
      </c>
      <c r="I22" s="52">
        <v>0</v>
      </c>
      <c r="J22" s="54">
        <v>2</v>
      </c>
      <c r="K22" s="52">
        <v>0</v>
      </c>
      <c r="L22" s="54">
        <v>0</v>
      </c>
      <c r="M22" s="54">
        <v>4</v>
      </c>
      <c r="N22" s="54">
        <v>0</v>
      </c>
      <c r="O22" s="54">
        <v>12</v>
      </c>
      <c r="P22" s="54">
        <v>13</v>
      </c>
      <c r="Q22" s="54">
        <v>3</v>
      </c>
      <c r="R22" s="54">
        <v>19</v>
      </c>
      <c r="S22" s="54">
        <v>24</v>
      </c>
      <c r="T22" s="54">
        <v>1</v>
      </c>
      <c r="U22" s="54">
        <v>15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2">
        <v>0</v>
      </c>
      <c r="AB22" s="54">
        <v>1</v>
      </c>
      <c r="AC22" s="54">
        <v>0</v>
      </c>
      <c r="AD22" s="54">
        <v>10</v>
      </c>
      <c r="AE22" s="52">
        <v>0</v>
      </c>
      <c r="AF22" s="54">
        <v>234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</row>
    <row r="23" spans="1:42" ht="15" x14ac:dyDescent="0.25">
      <c r="A23" s="50" t="s">
        <v>254</v>
      </c>
      <c r="B23" s="50" t="s">
        <v>256</v>
      </c>
      <c r="C23" s="51" t="s">
        <v>79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18</v>
      </c>
      <c r="N23" s="52">
        <v>0</v>
      </c>
      <c r="O23" s="52">
        <v>10</v>
      </c>
      <c r="P23" s="52">
        <v>10</v>
      </c>
      <c r="Q23" s="52">
        <v>0</v>
      </c>
      <c r="R23" s="52">
        <v>0</v>
      </c>
      <c r="S23" s="52">
        <v>5</v>
      </c>
      <c r="T23" s="52">
        <v>0</v>
      </c>
      <c r="U23" s="52">
        <v>4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2">
        <v>15</v>
      </c>
      <c r="AE23" s="52">
        <v>0</v>
      </c>
      <c r="AF23" s="52">
        <v>62</v>
      </c>
      <c r="AG23" s="52">
        <v>0</v>
      </c>
      <c r="AH23" s="52">
        <v>0</v>
      </c>
      <c r="AI23" s="52">
        <v>0</v>
      </c>
      <c r="AJ23" s="52">
        <v>0</v>
      </c>
      <c r="AK23" s="52">
        <v>0</v>
      </c>
      <c r="AL23" s="52">
        <v>0</v>
      </c>
      <c r="AM23" s="52">
        <v>0</v>
      </c>
      <c r="AN23" s="52">
        <v>0</v>
      </c>
      <c r="AO23" s="52">
        <v>0</v>
      </c>
      <c r="AP23" s="52">
        <v>0</v>
      </c>
    </row>
    <row r="24" spans="1:42" ht="15" x14ac:dyDescent="0.25">
      <c r="A24" s="56" t="s">
        <v>257</v>
      </c>
      <c r="B24" s="53" t="s">
        <v>258</v>
      </c>
      <c r="C24" t="s">
        <v>83</v>
      </c>
      <c r="D24" s="52">
        <v>0</v>
      </c>
      <c r="E24" s="54">
        <v>205</v>
      </c>
      <c r="F24" s="52">
        <v>0</v>
      </c>
      <c r="G24" s="52">
        <v>0</v>
      </c>
      <c r="H24" s="52">
        <v>0</v>
      </c>
      <c r="I24" s="52">
        <v>1</v>
      </c>
      <c r="J24" s="54">
        <v>15</v>
      </c>
      <c r="K24" s="52">
        <v>0</v>
      </c>
      <c r="L24" s="54">
        <v>10</v>
      </c>
      <c r="M24" s="54">
        <v>211</v>
      </c>
      <c r="N24" s="54">
        <v>0</v>
      </c>
      <c r="O24" s="54">
        <v>66</v>
      </c>
      <c r="P24" s="54">
        <v>6</v>
      </c>
      <c r="Q24" s="54">
        <v>0</v>
      </c>
      <c r="R24" s="54">
        <v>65</v>
      </c>
      <c r="S24" s="54">
        <v>2</v>
      </c>
      <c r="T24" s="54">
        <v>41</v>
      </c>
      <c r="U24" s="54">
        <v>231</v>
      </c>
      <c r="V24" s="54">
        <v>0</v>
      </c>
      <c r="W24" s="54">
        <v>2</v>
      </c>
      <c r="X24" s="54">
        <v>2</v>
      </c>
      <c r="Y24" s="54">
        <v>2</v>
      </c>
      <c r="Z24" s="54">
        <v>1</v>
      </c>
      <c r="AA24" s="52">
        <v>0</v>
      </c>
      <c r="AB24" s="54">
        <v>1</v>
      </c>
      <c r="AC24" s="54">
        <v>9</v>
      </c>
      <c r="AD24" s="54">
        <v>221</v>
      </c>
      <c r="AE24" s="52">
        <v>0</v>
      </c>
      <c r="AF24" s="54">
        <v>1091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</row>
    <row r="25" spans="1:42" ht="15" x14ac:dyDescent="0.25">
      <c r="A25" s="50" t="s">
        <v>259</v>
      </c>
      <c r="B25" s="50" t="s">
        <v>260</v>
      </c>
      <c r="C25" s="51" t="s">
        <v>87</v>
      </c>
      <c r="D25" s="52">
        <v>0</v>
      </c>
      <c r="E25" s="52">
        <v>7</v>
      </c>
      <c r="F25" s="52">
        <v>0</v>
      </c>
      <c r="G25" s="52">
        <v>0</v>
      </c>
      <c r="H25" s="52">
        <v>0</v>
      </c>
      <c r="I25" s="52">
        <v>0</v>
      </c>
      <c r="J25" s="52">
        <v>3</v>
      </c>
      <c r="K25" s="52">
        <v>0</v>
      </c>
      <c r="L25" s="52">
        <v>1</v>
      </c>
      <c r="M25" s="52">
        <v>3</v>
      </c>
      <c r="N25" s="52">
        <v>0</v>
      </c>
      <c r="O25" s="52">
        <v>34</v>
      </c>
      <c r="P25" s="52">
        <v>49</v>
      </c>
      <c r="Q25" s="52">
        <v>9</v>
      </c>
      <c r="R25" s="52">
        <v>15</v>
      </c>
      <c r="S25" s="52">
        <v>2</v>
      </c>
      <c r="T25" s="52">
        <v>2</v>
      </c>
      <c r="U25" s="52">
        <v>11</v>
      </c>
      <c r="V25" s="52">
        <v>0</v>
      </c>
      <c r="W25" s="52">
        <v>1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2</v>
      </c>
      <c r="AD25" s="52">
        <v>28</v>
      </c>
      <c r="AE25" s="52">
        <v>0</v>
      </c>
      <c r="AF25" s="52">
        <v>167</v>
      </c>
      <c r="AG25" s="52">
        <v>0</v>
      </c>
      <c r="AH25" s="52">
        <v>0</v>
      </c>
      <c r="AI25" s="52">
        <v>0</v>
      </c>
      <c r="AJ25" s="52">
        <v>0</v>
      </c>
      <c r="AK25" s="52">
        <v>0</v>
      </c>
      <c r="AL25" s="52">
        <v>0</v>
      </c>
      <c r="AM25" s="52">
        <v>0</v>
      </c>
      <c r="AN25" s="52">
        <v>0</v>
      </c>
      <c r="AO25" s="52">
        <v>0</v>
      </c>
      <c r="AP25" s="52">
        <v>0</v>
      </c>
    </row>
    <row r="26" spans="1:42" ht="15" x14ac:dyDescent="0.25">
      <c r="A26" s="53" t="s">
        <v>259</v>
      </c>
      <c r="B26" s="53" t="s">
        <v>261</v>
      </c>
      <c r="C26" t="s">
        <v>91</v>
      </c>
      <c r="D26" s="52">
        <v>0</v>
      </c>
      <c r="E26" s="54">
        <v>0</v>
      </c>
      <c r="F26" s="52">
        <v>0</v>
      </c>
      <c r="G26" s="52">
        <v>0</v>
      </c>
      <c r="H26" s="52">
        <v>0</v>
      </c>
      <c r="I26" s="52">
        <v>0</v>
      </c>
      <c r="J26" s="54">
        <v>0</v>
      </c>
      <c r="K26" s="52">
        <v>0</v>
      </c>
      <c r="L26" s="54">
        <v>0</v>
      </c>
      <c r="M26" s="54">
        <v>6</v>
      </c>
      <c r="N26" s="54">
        <v>0</v>
      </c>
      <c r="O26" s="54">
        <v>9</v>
      </c>
      <c r="P26" s="54">
        <v>0</v>
      </c>
      <c r="Q26" s="54">
        <v>4</v>
      </c>
      <c r="R26" s="54">
        <v>8</v>
      </c>
      <c r="S26" s="54">
        <v>0</v>
      </c>
      <c r="T26" s="54">
        <v>2</v>
      </c>
      <c r="U26" s="54">
        <v>1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2">
        <v>0</v>
      </c>
      <c r="AB26" s="54">
        <v>0</v>
      </c>
      <c r="AC26" s="54">
        <v>0</v>
      </c>
      <c r="AD26" s="54">
        <v>6</v>
      </c>
      <c r="AE26" s="52">
        <v>0</v>
      </c>
      <c r="AF26" s="54">
        <v>36</v>
      </c>
      <c r="AG26" s="52">
        <v>0</v>
      </c>
      <c r="AH26" s="52"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v>0</v>
      </c>
    </row>
    <row r="27" spans="1:42" ht="15" x14ac:dyDescent="0.25">
      <c r="A27" s="50" t="s">
        <v>259</v>
      </c>
      <c r="B27" s="50" t="s">
        <v>262</v>
      </c>
      <c r="C27" s="51" t="s">
        <v>95</v>
      </c>
      <c r="D27" s="52">
        <v>0</v>
      </c>
      <c r="E27" s="52">
        <v>3</v>
      </c>
      <c r="F27" s="52">
        <v>0</v>
      </c>
      <c r="G27" s="52">
        <v>0</v>
      </c>
      <c r="H27" s="52">
        <v>0</v>
      </c>
      <c r="I27" s="52">
        <v>0</v>
      </c>
      <c r="J27" s="52">
        <v>4</v>
      </c>
      <c r="K27" s="52">
        <v>0</v>
      </c>
      <c r="L27" s="52">
        <v>0</v>
      </c>
      <c r="M27" s="52">
        <v>7</v>
      </c>
      <c r="N27" s="52">
        <v>0</v>
      </c>
      <c r="O27" s="52">
        <v>13</v>
      </c>
      <c r="P27" s="52">
        <v>0</v>
      </c>
      <c r="Q27" s="52">
        <v>22</v>
      </c>
      <c r="R27" s="52">
        <v>8</v>
      </c>
      <c r="S27" s="52">
        <v>0</v>
      </c>
      <c r="T27" s="52">
        <v>1</v>
      </c>
      <c r="U27" s="52">
        <v>0</v>
      </c>
      <c r="V27" s="52">
        <v>1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23</v>
      </c>
      <c r="AE27" s="52">
        <v>0</v>
      </c>
      <c r="AF27" s="52">
        <v>82</v>
      </c>
      <c r="AG27" s="52">
        <v>0</v>
      </c>
      <c r="AH27" s="52">
        <v>0</v>
      </c>
      <c r="AI27" s="52">
        <v>0</v>
      </c>
      <c r="AJ27" s="52">
        <v>0</v>
      </c>
      <c r="AK27" s="52">
        <v>0</v>
      </c>
      <c r="AL27" s="52">
        <v>0</v>
      </c>
      <c r="AM27" s="52">
        <v>0</v>
      </c>
      <c r="AN27" s="52">
        <v>0</v>
      </c>
      <c r="AO27" s="52">
        <v>0</v>
      </c>
      <c r="AP27" s="52">
        <v>0</v>
      </c>
    </row>
    <row r="28" spans="1:42" ht="15" x14ac:dyDescent="0.25">
      <c r="A28" s="53" t="s">
        <v>259</v>
      </c>
      <c r="B28" s="53" t="s">
        <v>263</v>
      </c>
      <c r="C28" t="s">
        <v>99</v>
      </c>
      <c r="D28" s="52">
        <v>0</v>
      </c>
      <c r="E28" s="54">
        <v>0</v>
      </c>
      <c r="F28" s="52">
        <v>0</v>
      </c>
      <c r="G28" s="52">
        <v>0</v>
      </c>
      <c r="H28" s="52">
        <v>0</v>
      </c>
      <c r="I28" s="52">
        <v>0</v>
      </c>
      <c r="J28" s="54">
        <v>0</v>
      </c>
      <c r="K28" s="52">
        <v>0</v>
      </c>
      <c r="L28" s="54">
        <v>0</v>
      </c>
      <c r="M28" s="54">
        <v>7</v>
      </c>
      <c r="N28" s="54">
        <v>0</v>
      </c>
      <c r="O28" s="54">
        <v>29</v>
      </c>
      <c r="P28" s="54">
        <v>0</v>
      </c>
      <c r="Q28" s="54">
        <v>50</v>
      </c>
      <c r="R28" s="54">
        <v>60</v>
      </c>
      <c r="S28" s="54">
        <v>22</v>
      </c>
      <c r="T28" s="54">
        <v>2</v>
      </c>
      <c r="U28" s="54">
        <v>7</v>
      </c>
      <c r="V28" s="54">
        <v>0</v>
      </c>
      <c r="W28" s="54">
        <v>1</v>
      </c>
      <c r="X28" s="54">
        <v>1</v>
      </c>
      <c r="Y28" s="54">
        <v>0</v>
      </c>
      <c r="Z28" s="54">
        <v>0</v>
      </c>
      <c r="AA28" s="52">
        <v>0</v>
      </c>
      <c r="AB28" s="54">
        <v>0</v>
      </c>
      <c r="AC28" s="54">
        <v>0</v>
      </c>
      <c r="AD28" s="54">
        <v>13</v>
      </c>
      <c r="AE28" s="52">
        <v>0</v>
      </c>
      <c r="AF28" s="54">
        <v>192</v>
      </c>
      <c r="AG28" s="52">
        <v>0</v>
      </c>
      <c r="AH28" s="52">
        <v>0</v>
      </c>
      <c r="AI28" s="52">
        <v>0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2">
        <v>0</v>
      </c>
      <c r="AP28" s="52">
        <v>0</v>
      </c>
    </row>
    <row r="29" spans="1:42" ht="15" x14ac:dyDescent="0.25">
      <c r="A29" s="55" t="s">
        <v>264</v>
      </c>
      <c r="B29" s="50" t="s">
        <v>265</v>
      </c>
      <c r="C29" s="51" t="s">
        <v>109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18</v>
      </c>
      <c r="N29" s="52">
        <v>0</v>
      </c>
      <c r="O29" s="52">
        <v>79</v>
      </c>
      <c r="P29" s="52">
        <v>0</v>
      </c>
      <c r="Q29" s="52">
        <v>38</v>
      </c>
      <c r="R29" s="52">
        <v>47</v>
      </c>
      <c r="S29" s="52">
        <v>33</v>
      </c>
      <c r="T29" s="52">
        <v>13</v>
      </c>
      <c r="U29" s="52">
        <v>17</v>
      </c>
      <c r="V29" s="52">
        <v>3</v>
      </c>
      <c r="W29" s="52">
        <v>1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52">
        <v>26</v>
      </c>
      <c r="AE29" s="52">
        <v>0</v>
      </c>
      <c r="AF29" s="52">
        <v>275</v>
      </c>
      <c r="AG29" s="52">
        <v>0</v>
      </c>
      <c r="AH29" s="52">
        <v>0</v>
      </c>
      <c r="AI29" s="52">
        <v>0</v>
      </c>
      <c r="AJ29" s="52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v>0</v>
      </c>
    </row>
    <row r="30" spans="1:42" ht="15" x14ac:dyDescent="0.25">
      <c r="A30" s="53" t="s">
        <v>264</v>
      </c>
      <c r="B30" s="53" t="s">
        <v>266</v>
      </c>
      <c r="C30" t="s">
        <v>113</v>
      </c>
      <c r="D30" s="52">
        <v>0</v>
      </c>
      <c r="E30" s="54">
        <v>0</v>
      </c>
      <c r="F30" s="52">
        <v>0</v>
      </c>
      <c r="G30" s="52">
        <v>0</v>
      </c>
      <c r="H30" s="52">
        <v>0</v>
      </c>
      <c r="I30" s="52">
        <v>0</v>
      </c>
      <c r="J30" s="54">
        <v>0</v>
      </c>
      <c r="K30" s="52">
        <v>0</v>
      </c>
      <c r="L30" s="54">
        <v>0</v>
      </c>
      <c r="M30" s="54">
        <v>8</v>
      </c>
      <c r="N30" s="54">
        <v>0</v>
      </c>
      <c r="O30" s="54">
        <v>0</v>
      </c>
      <c r="P30" s="54">
        <v>0</v>
      </c>
      <c r="Q30" s="54">
        <v>2</v>
      </c>
      <c r="R30" s="54">
        <v>2</v>
      </c>
      <c r="S30" s="54">
        <v>0</v>
      </c>
      <c r="T30" s="54">
        <v>0</v>
      </c>
      <c r="U30" s="54">
        <v>2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2">
        <v>0</v>
      </c>
      <c r="AB30" s="54">
        <v>0</v>
      </c>
      <c r="AC30" s="54">
        <v>0</v>
      </c>
      <c r="AD30" s="54">
        <v>3</v>
      </c>
      <c r="AE30" s="52">
        <v>0</v>
      </c>
      <c r="AF30" s="54">
        <v>17</v>
      </c>
      <c r="AG30" s="52">
        <v>0</v>
      </c>
      <c r="AH30" s="52">
        <v>0</v>
      </c>
      <c r="AI30" s="52">
        <v>0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52">
        <v>0</v>
      </c>
      <c r="AP30" s="52">
        <v>0</v>
      </c>
    </row>
    <row r="31" spans="1:42" ht="15" x14ac:dyDescent="0.25">
      <c r="A31" s="50" t="s">
        <v>264</v>
      </c>
      <c r="B31" s="50" t="s">
        <v>267</v>
      </c>
      <c r="C31" s="51" t="s">
        <v>122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10</v>
      </c>
      <c r="N31" s="52">
        <v>0</v>
      </c>
      <c r="O31" s="52">
        <v>10</v>
      </c>
      <c r="P31" s="52">
        <v>10</v>
      </c>
      <c r="Q31" s="52">
        <v>0</v>
      </c>
      <c r="R31" s="52">
        <v>13</v>
      </c>
      <c r="S31" s="52">
        <v>0</v>
      </c>
      <c r="T31" s="52">
        <v>0</v>
      </c>
      <c r="U31" s="52">
        <v>5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52">
        <v>2</v>
      </c>
      <c r="AE31" s="52">
        <v>0</v>
      </c>
      <c r="AF31" s="52">
        <v>50</v>
      </c>
      <c r="AG31" s="52">
        <v>0</v>
      </c>
      <c r="AH31" s="52">
        <v>0</v>
      </c>
      <c r="AI31" s="52">
        <v>0</v>
      </c>
      <c r="AJ31" s="52">
        <v>0</v>
      </c>
      <c r="AK31" s="52">
        <v>0</v>
      </c>
      <c r="AL31" s="52">
        <v>0</v>
      </c>
      <c r="AM31" s="52">
        <v>0</v>
      </c>
      <c r="AN31" s="52">
        <v>0</v>
      </c>
      <c r="AO31" s="52">
        <v>0</v>
      </c>
      <c r="AP31" s="52">
        <v>0</v>
      </c>
    </row>
    <row r="32" spans="1:42" ht="15" x14ac:dyDescent="0.25">
      <c r="A32" s="56" t="s">
        <v>268</v>
      </c>
      <c r="B32" s="53" t="s">
        <v>269</v>
      </c>
      <c r="C32" t="s">
        <v>126</v>
      </c>
      <c r="D32" s="52">
        <v>0</v>
      </c>
      <c r="E32" s="54">
        <v>2</v>
      </c>
      <c r="F32" s="52">
        <v>0</v>
      </c>
      <c r="G32" s="52">
        <v>0</v>
      </c>
      <c r="H32" s="52">
        <v>0</v>
      </c>
      <c r="I32" s="52">
        <v>0</v>
      </c>
      <c r="J32" s="54">
        <v>0</v>
      </c>
      <c r="K32" s="52">
        <v>0</v>
      </c>
      <c r="L32" s="54">
        <v>0</v>
      </c>
      <c r="M32" s="54">
        <v>11</v>
      </c>
      <c r="N32" s="54">
        <v>0</v>
      </c>
      <c r="O32" s="54">
        <v>5</v>
      </c>
      <c r="P32" s="54">
        <v>1</v>
      </c>
      <c r="Q32" s="54">
        <v>5</v>
      </c>
      <c r="R32" s="54">
        <v>11</v>
      </c>
      <c r="S32" s="54">
        <v>0</v>
      </c>
      <c r="T32" s="54">
        <v>0</v>
      </c>
      <c r="U32" s="54">
        <v>7</v>
      </c>
      <c r="V32" s="54">
        <v>1</v>
      </c>
      <c r="W32" s="54">
        <v>0</v>
      </c>
      <c r="X32" s="54">
        <v>0</v>
      </c>
      <c r="Y32" s="54">
        <v>0</v>
      </c>
      <c r="Z32" s="54">
        <v>0</v>
      </c>
      <c r="AA32" s="52">
        <v>0</v>
      </c>
      <c r="AB32" s="54">
        <v>0</v>
      </c>
      <c r="AC32" s="54">
        <v>0</v>
      </c>
      <c r="AD32" s="54">
        <v>6</v>
      </c>
      <c r="AE32" s="52">
        <v>0</v>
      </c>
      <c r="AF32" s="54">
        <v>49</v>
      </c>
      <c r="AG32" s="52">
        <v>0</v>
      </c>
      <c r="AH32" s="52">
        <v>0</v>
      </c>
      <c r="AI32" s="52">
        <v>0</v>
      </c>
      <c r="AJ32" s="52">
        <v>0</v>
      </c>
      <c r="AK32" s="52">
        <v>0</v>
      </c>
      <c r="AL32" s="52">
        <v>0</v>
      </c>
      <c r="AM32" s="52">
        <v>0</v>
      </c>
      <c r="AN32" s="52">
        <v>0</v>
      </c>
      <c r="AO32" s="52">
        <v>0</v>
      </c>
      <c r="AP32" s="52">
        <v>0</v>
      </c>
    </row>
    <row r="33" spans="1:42" ht="15" x14ac:dyDescent="0.25">
      <c r="A33" s="55" t="s">
        <v>268</v>
      </c>
      <c r="B33" s="50" t="s">
        <v>270</v>
      </c>
      <c r="C33" s="51" t="s">
        <v>142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1</v>
      </c>
      <c r="O33" s="52">
        <v>0</v>
      </c>
      <c r="P33" s="52">
        <v>1</v>
      </c>
      <c r="Q33" s="52">
        <v>0</v>
      </c>
      <c r="R33" s="52">
        <v>1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3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52">
        <v>0</v>
      </c>
    </row>
    <row r="34" spans="1:42" ht="15" x14ac:dyDescent="0.25">
      <c r="A34" s="55" t="s">
        <v>271</v>
      </c>
      <c r="B34" s="50" t="s">
        <v>272</v>
      </c>
      <c r="C34" s="51" t="s">
        <v>146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20</v>
      </c>
      <c r="N34" s="52">
        <v>0</v>
      </c>
      <c r="O34" s="52">
        <v>1</v>
      </c>
      <c r="P34" s="52">
        <v>0</v>
      </c>
      <c r="Q34" s="52">
        <v>17</v>
      </c>
      <c r="R34" s="52">
        <v>11</v>
      </c>
      <c r="S34" s="52">
        <v>0</v>
      </c>
      <c r="T34" s="52">
        <v>0</v>
      </c>
      <c r="U34" s="52">
        <v>6</v>
      </c>
      <c r="V34" s="52">
        <v>1</v>
      </c>
      <c r="W34" s="52">
        <v>1</v>
      </c>
      <c r="X34" s="52">
        <v>0</v>
      </c>
      <c r="Y34" s="52">
        <v>1</v>
      </c>
      <c r="Z34" s="52">
        <v>0</v>
      </c>
      <c r="AA34" s="52">
        <v>0</v>
      </c>
      <c r="AB34" s="52">
        <v>0</v>
      </c>
      <c r="AC34" s="52">
        <v>0</v>
      </c>
      <c r="AD34" s="52">
        <v>25</v>
      </c>
      <c r="AE34" s="52">
        <v>0</v>
      </c>
      <c r="AF34" s="52">
        <v>83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</row>
    <row r="35" spans="1:42" x14ac:dyDescent="0.2">
      <c r="A35" t="s">
        <v>271</v>
      </c>
      <c r="B35" t="s">
        <v>272</v>
      </c>
      <c r="C35" t="s">
        <v>148</v>
      </c>
      <c r="D35" s="52">
        <v>0</v>
      </c>
      <c r="E35">
        <v>3</v>
      </c>
      <c r="F35" s="52">
        <v>0</v>
      </c>
      <c r="G35" s="52">
        <v>1</v>
      </c>
      <c r="H35" s="52">
        <v>0</v>
      </c>
      <c r="I35" s="52">
        <v>0</v>
      </c>
      <c r="J35">
        <v>0</v>
      </c>
      <c r="K35" s="52">
        <v>0</v>
      </c>
      <c r="L35">
        <v>0</v>
      </c>
      <c r="M35">
        <v>1</v>
      </c>
      <c r="N35">
        <v>0</v>
      </c>
      <c r="O35">
        <v>24</v>
      </c>
      <c r="P35">
        <v>2</v>
      </c>
      <c r="Q35">
        <v>1</v>
      </c>
      <c r="R35">
        <v>27</v>
      </c>
      <c r="S35">
        <v>0</v>
      </c>
      <c r="T35">
        <v>1</v>
      </c>
      <c r="U35">
        <v>37</v>
      </c>
      <c r="V35">
        <v>0</v>
      </c>
      <c r="W35">
        <v>1</v>
      </c>
      <c r="X35">
        <v>0</v>
      </c>
      <c r="Y35">
        <v>0</v>
      </c>
      <c r="Z35">
        <v>0</v>
      </c>
      <c r="AA35" s="52">
        <v>0</v>
      </c>
      <c r="AB35">
        <v>0</v>
      </c>
      <c r="AC35">
        <v>0</v>
      </c>
      <c r="AD35">
        <v>10</v>
      </c>
      <c r="AE35" s="52">
        <v>0</v>
      </c>
      <c r="AF35">
        <v>108</v>
      </c>
      <c r="AG35" s="52">
        <v>0</v>
      </c>
      <c r="AH35" s="52">
        <v>0</v>
      </c>
      <c r="AI35" s="52">
        <v>0</v>
      </c>
      <c r="AJ35" s="52">
        <v>0</v>
      </c>
      <c r="AK35" s="52">
        <v>0</v>
      </c>
      <c r="AL35" s="52">
        <v>0</v>
      </c>
      <c r="AM35" s="52">
        <v>0</v>
      </c>
      <c r="AN35" s="52">
        <v>0</v>
      </c>
      <c r="AO35" s="52">
        <v>0</v>
      </c>
      <c r="AP35" s="52">
        <v>0</v>
      </c>
    </row>
    <row r="36" spans="1:42" x14ac:dyDescent="0.2">
      <c r="A36" s="63" t="s">
        <v>271</v>
      </c>
      <c r="B36" s="63" t="s">
        <v>273</v>
      </c>
      <c r="C36" s="63" t="s">
        <v>158</v>
      </c>
      <c r="D36" s="52">
        <v>0</v>
      </c>
      <c r="E36" s="63">
        <v>0</v>
      </c>
      <c r="F36" s="52">
        <v>0</v>
      </c>
      <c r="G36" s="52">
        <v>0</v>
      </c>
      <c r="H36" s="52">
        <v>0</v>
      </c>
      <c r="I36" s="52">
        <v>0</v>
      </c>
      <c r="J36" s="63">
        <v>0</v>
      </c>
      <c r="K36" s="52">
        <v>0</v>
      </c>
      <c r="L36" s="63">
        <v>1</v>
      </c>
      <c r="M36" s="63">
        <v>13</v>
      </c>
      <c r="N36" s="63">
        <v>0</v>
      </c>
      <c r="O36" s="63">
        <v>16</v>
      </c>
      <c r="P36" s="63">
        <v>2</v>
      </c>
      <c r="Q36" s="63">
        <v>27</v>
      </c>
      <c r="R36" s="63">
        <v>25</v>
      </c>
      <c r="S36" s="63">
        <v>0</v>
      </c>
      <c r="T36" s="63">
        <v>0</v>
      </c>
      <c r="U36" s="63">
        <v>3</v>
      </c>
      <c r="V36" s="63">
        <v>0</v>
      </c>
      <c r="W36" s="63">
        <v>0</v>
      </c>
      <c r="X36" s="63">
        <v>1</v>
      </c>
      <c r="Y36" s="63">
        <v>0</v>
      </c>
      <c r="Z36" s="63">
        <v>0</v>
      </c>
      <c r="AA36" s="52">
        <v>0</v>
      </c>
      <c r="AB36" s="63">
        <v>1</v>
      </c>
      <c r="AC36" s="63">
        <v>0</v>
      </c>
      <c r="AD36" s="63">
        <v>10</v>
      </c>
      <c r="AE36" s="52">
        <v>0</v>
      </c>
      <c r="AF36" s="63">
        <v>99</v>
      </c>
      <c r="AG36" s="52">
        <v>0</v>
      </c>
      <c r="AH36" s="52">
        <v>0</v>
      </c>
      <c r="AI36" s="52">
        <v>0</v>
      </c>
      <c r="AJ36" s="52">
        <v>0</v>
      </c>
      <c r="AK36" s="52">
        <v>0</v>
      </c>
      <c r="AL36" s="52">
        <v>0</v>
      </c>
      <c r="AM36" s="52">
        <v>0</v>
      </c>
      <c r="AN36" s="52">
        <v>0</v>
      </c>
      <c r="AO36" s="52">
        <v>0</v>
      </c>
      <c r="AP36" s="52">
        <v>0</v>
      </c>
    </row>
    <row r="37" spans="1:42" x14ac:dyDescent="0.2">
      <c r="A37" t="s">
        <v>271</v>
      </c>
      <c r="B37" t="s">
        <v>274</v>
      </c>
      <c r="C37" t="s">
        <v>162</v>
      </c>
      <c r="D37">
        <v>0</v>
      </c>
      <c r="E37">
        <v>2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29</v>
      </c>
      <c r="N37">
        <v>0</v>
      </c>
      <c r="O37">
        <v>58</v>
      </c>
      <c r="P37">
        <v>1</v>
      </c>
      <c r="Q37">
        <v>19</v>
      </c>
      <c r="R37">
        <v>87</v>
      </c>
      <c r="S37">
        <v>3</v>
      </c>
      <c r="T37">
        <v>2</v>
      </c>
      <c r="U37">
        <v>26</v>
      </c>
      <c r="V37">
        <v>1</v>
      </c>
      <c r="W37">
        <v>0</v>
      </c>
      <c r="X37">
        <v>1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229</v>
      </c>
    </row>
    <row r="38" spans="1:42" x14ac:dyDescent="0.2">
      <c r="A38" t="s">
        <v>271</v>
      </c>
      <c r="B38" t="s">
        <v>275</v>
      </c>
      <c r="C38" t="s">
        <v>154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1</v>
      </c>
      <c r="N38">
        <v>0</v>
      </c>
      <c r="O38">
        <v>2</v>
      </c>
      <c r="P38">
        <v>0</v>
      </c>
      <c r="Q38">
        <v>1</v>
      </c>
      <c r="R38">
        <v>2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5</v>
      </c>
      <c r="AE38">
        <v>0</v>
      </c>
      <c r="AF38">
        <v>11</v>
      </c>
    </row>
    <row r="39" spans="1:42" x14ac:dyDescent="0.2">
      <c r="A39" t="s">
        <v>271</v>
      </c>
      <c r="B39" t="s">
        <v>276</v>
      </c>
      <c r="C39" t="s">
        <v>166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  <c r="M39">
        <v>14</v>
      </c>
      <c r="N39">
        <v>0</v>
      </c>
      <c r="O39">
        <v>0</v>
      </c>
      <c r="P39">
        <v>7</v>
      </c>
      <c r="Q39">
        <v>0</v>
      </c>
      <c r="R39">
        <v>11</v>
      </c>
      <c r="S39">
        <v>0</v>
      </c>
      <c r="T39">
        <v>0</v>
      </c>
      <c r="U39">
        <v>1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1</v>
      </c>
      <c r="AD39">
        <v>5</v>
      </c>
      <c r="AE39">
        <v>3</v>
      </c>
      <c r="AF39">
        <v>43</v>
      </c>
    </row>
    <row r="40" spans="1:42" x14ac:dyDescent="0.2">
      <c r="A40" t="s">
        <v>277</v>
      </c>
      <c r="B40" t="s">
        <v>278</v>
      </c>
      <c r="C40" t="s">
        <v>186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1</v>
      </c>
      <c r="AC40">
        <v>0</v>
      </c>
      <c r="AD40">
        <v>0</v>
      </c>
      <c r="AE40">
        <v>0</v>
      </c>
      <c r="AF40">
        <v>1</v>
      </c>
    </row>
    <row r="41" spans="1:42" x14ac:dyDescent="0.2">
      <c r="A41" t="s">
        <v>279</v>
      </c>
      <c r="B41" t="s">
        <v>280</v>
      </c>
      <c r="C41" t="s">
        <v>191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1</v>
      </c>
      <c r="M41">
        <v>11</v>
      </c>
      <c r="N41">
        <v>0</v>
      </c>
      <c r="O41">
        <v>10</v>
      </c>
      <c r="P41">
        <v>0</v>
      </c>
      <c r="Q41">
        <v>12</v>
      </c>
      <c r="R41">
        <v>49</v>
      </c>
      <c r="S41">
        <v>9</v>
      </c>
      <c r="T41">
        <v>0</v>
      </c>
      <c r="U41">
        <v>8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2</v>
      </c>
      <c r="AD41">
        <v>9</v>
      </c>
      <c r="AE41">
        <v>0</v>
      </c>
      <c r="AF41">
        <v>111</v>
      </c>
    </row>
    <row r="42" spans="1:42" x14ac:dyDescent="0.2">
      <c r="A42" t="s">
        <v>279</v>
      </c>
      <c r="B42" t="s">
        <v>281</v>
      </c>
      <c r="C42" t="s">
        <v>195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5</v>
      </c>
      <c r="N42">
        <v>0</v>
      </c>
      <c r="O42">
        <v>2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>
        <v>8</v>
      </c>
    </row>
    <row r="43" spans="1:42" x14ac:dyDescent="0.2">
      <c r="A43" t="s">
        <v>279</v>
      </c>
      <c r="B43" t="s">
        <v>282</v>
      </c>
      <c r="C43" t="s">
        <v>199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2</v>
      </c>
      <c r="N43">
        <v>0</v>
      </c>
      <c r="O43">
        <v>0</v>
      </c>
      <c r="P43">
        <v>0</v>
      </c>
      <c r="Q43">
        <v>6</v>
      </c>
      <c r="R43">
        <v>0</v>
      </c>
      <c r="S43">
        <v>2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10</v>
      </c>
    </row>
    <row r="44" spans="1:42" x14ac:dyDescent="0.2">
      <c r="A44" t="s">
        <v>283</v>
      </c>
      <c r="B44" t="s">
        <v>284</v>
      </c>
      <c r="C44" t="s">
        <v>204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39</v>
      </c>
      <c r="N44">
        <v>0</v>
      </c>
      <c r="O44">
        <v>1</v>
      </c>
      <c r="P44">
        <v>37</v>
      </c>
      <c r="Q44">
        <v>8</v>
      </c>
      <c r="R44">
        <v>12</v>
      </c>
      <c r="S44">
        <v>8</v>
      </c>
      <c r="T44">
        <v>0</v>
      </c>
      <c r="U44">
        <v>7</v>
      </c>
      <c r="V44">
        <v>0</v>
      </c>
      <c r="W44">
        <v>0</v>
      </c>
      <c r="X44">
        <v>2</v>
      </c>
      <c r="Y44">
        <v>0</v>
      </c>
      <c r="Z44">
        <v>0</v>
      </c>
      <c r="AA44">
        <v>0</v>
      </c>
      <c r="AB44">
        <v>0</v>
      </c>
      <c r="AC44">
        <v>0</v>
      </c>
      <c r="AD44">
        <v>22</v>
      </c>
      <c r="AE44">
        <v>0</v>
      </c>
      <c r="AF44">
        <v>136</v>
      </c>
    </row>
    <row r="45" spans="1:42" x14ac:dyDescent="0.2">
      <c r="A45" t="s">
        <v>283</v>
      </c>
      <c r="B45" t="s">
        <v>285</v>
      </c>
      <c r="C45" t="s">
        <v>213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6</v>
      </c>
      <c r="N45">
        <v>0</v>
      </c>
      <c r="O45">
        <v>0</v>
      </c>
      <c r="P45">
        <v>4</v>
      </c>
      <c r="Q45">
        <v>2</v>
      </c>
      <c r="R45">
        <v>5</v>
      </c>
      <c r="S45">
        <v>6</v>
      </c>
      <c r="T45">
        <v>0</v>
      </c>
      <c r="U45">
        <v>2</v>
      </c>
      <c r="V45">
        <v>0</v>
      </c>
      <c r="W45">
        <v>1</v>
      </c>
      <c r="X45">
        <v>1</v>
      </c>
      <c r="Y45">
        <v>0</v>
      </c>
      <c r="Z45">
        <v>0</v>
      </c>
      <c r="AA45">
        <v>0</v>
      </c>
      <c r="AB45">
        <v>0</v>
      </c>
      <c r="AC45">
        <v>0</v>
      </c>
      <c r="AD45">
        <v>10</v>
      </c>
      <c r="AE45">
        <v>0</v>
      </c>
      <c r="AF45">
        <v>37</v>
      </c>
    </row>
    <row r="46" spans="1:42" x14ac:dyDescent="0.2">
      <c r="A46" t="s">
        <v>249</v>
      </c>
      <c r="D46">
        <v>0</v>
      </c>
      <c r="E46">
        <v>952</v>
      </c>
      <c r="F46">
        <v>1</v>
      </c>
      <c r="G46">
        <v>1</v>
      </c>
      <c r="H46">
        <v>3</v>
      </c>
      <c r="I46">
        <v>3</v>
      </c>
      <c r="J46">
        <v>34</v>
      </c>
      <c r="K46">
        <v>0</v>
      </c>
      <c r="L46">
        <v>19</v>
      </c>
      <c r="M46">
        <v>848</v>
      </c>
      <c r="N46">
        <v>1</v>
      </c>
      <c r="O46">
        <v>1151</v>
      </c>
      <c r="P46">
        <v>448</v>
      </c>
      <c r="Q46">
        <v>362</v>
      </c>
      <c r="R46">
        <v>1787</v>
      </c>
      <c r="S46">
        <v>426</v>
      </c>
      <c r="T46">
        <v>176</v>
      </c>
      <c r="U46">
        <v>753</v>
      </c>
      <c r="V46">
        <v>31</v>
      </c>
      <c r="W46">
        <v>35</v>
      </c>
      <c r="X46">
        <v>31</v>
      </c>
      <c r="Y46">
        <v>3</v>
      </c>
      <c r="Z46">
        <v>1</v>
      </c>
      <c r="AA46">
        <v>3</v>
      </c>
      <c r="AB46">
        <v>24</v>
      </c>
      <c r="AC46">
        <v>21</v>
      </c>
      <c r="AD46">
        <v>1150</v>
      </c>
      <c r="AE46">
        <v>3</v>
      </c>
      <c r="AF46">
        <v>8267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815D343-6527-483B-ABCC-79CF6D3A6D46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Tribunal</vt:lpstr>
      <vt:lpstr>Distrito</vt:lpstr>
      <vt:lpstr>Dep</vt:lpstr>
      <vt:lpstr>BD Entrada</vt:lpstr>
      <vt:lpstr>BD Salida</vt:lpstr>
      <vt:lpstr>Tribunal!Área_de_impresión</vt:lpstr>
    </vt:vector>
  </TitlesOfParts>
  <Manager/>
  <Company>Cognos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Ramon Manzueta</dc:creator>
  <cp:keywords/>
  <dc:description/>
  <cp:lastModifiedBy>Ramon A. Manzueta C.</cp:lastModifiedBy>
  <cp:revision/>
  <cp:lastPrinted>2022-01-26T20:03:23Z</cp:lastPrinted>
  <dcterms:created xsi:type="dcterms:W3CDTF">2012-05-31T21:56:59Z</dcterms:created>
  <dcterms:modified xsi:type="dcterms:W3CDTF">2022-01-26T20:03:58Z</dcterms:modified>
  <cp:category/>
  <cp:contentStatus/>
</cp:coreProperties>
</file>