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15" documentId="13_ncr:1_{1AF3AFE5-99A6-4250-83B9-4FCA966C1D7D}" xr6:coauthVersionLast="47" xr6:coauthVersionMax="47" xr10:uidLastSave="{F2BA04F4-9EE1-4031-879C-3D153C2AE2E6}"/>
  <bookViews>
    <workbookView xWindow="-120" yWindow="-120" windowWidth="25440" windowHeight="15390" xr2:uid="{00000000-000D-0000-FFFF-FFFF00000000}"/>
  </bookViews>
  <sheets>
    <sheet name="Tribunal" sheetId="6" r:id="rId1"/>
    <sheet name="Distrito" sheetId="8" state="hidden" r:id="rId2"/>
    <sheet name="Dep" sheetId="11" state="hidden" r:id="rId3"/>
    <sheet name="fuente" sheetId="12" state="hidden" r:id="rId4"/>
  </sheets>
  <definedNames>
    <definedName name="_xlnm._FilterDatabase" localSheetId="0" hidden="1">Tribunal!$B$12:$C$17</definedName>
    <definedName name="_xlnm.Print_Area" localSheetId="1">Distrito!$A$1:$G$49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E15" i="6"/>
  <c r="C15" i="6"/>
  <c r="B15" i="6"/>
  <c r="D14" i="6" l="1"/>
  <c r="G14" i="6"/>
  <c r="E13" i="11"/>
  <c r="F13" i="11"/>
  <c r="E14" i="11"/>
  <c r="F14" i="11"/>
  <c r="E15" i="11"/>
  <c r="F15" i="11"/>
  <c r="E16" i="11"/>
  <c r="F16" i="11"/>
  <c r="E17" i="11"/>
  <c r="F17" i="11"/>
  <c r="E18" i="11"/>
  <c r="F18" i="11"/>
  <c r="E19" i="11"/>
  <c r="F19" i="11"/>
  <c r="E20" i="11"/>
  <c r="F20" i="11"/>
  <c r="E21" i="11"/>
  <c r="F21" i="11"/>
  <c r="E22" i="11"/>
  <c r="F22" i="11"/>
  <c r="F12" i="11"/>
  <c r="E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C12" i="11"/>
  <c r="B12" i="11"/>
  <c r="E14" i="8"/>
  <c r="F14" i="8"/>
  <c r="E15" i="8"/>
  <c r="F15" i="8"/>
  <c r="E16" i="8"/>
  <c r="F16" i="8"/>
  <c r="E17" i="8"/>
  <c r="F17" i="8"/>
  <c r="E18" i="8"/>
  <c r="F18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1" i="8"/>
  <c r="F41" i="8"/>
  <c r="E42" i="8"/>
  <c r="F42" i="8"/>
  <c r="E43" i="8"/>
  <c r="F43" i="8"/>
  <c r="E44" i="8"/>
  <c r="F44" i="8"/>
  <c r="E45" i="8"/>
  <c r="F45" i="8"/>
  <c r="E46" i="8"/>
  <c r="F46" i="8"/>
  <c r="E47" i="8"/>
  <c r="F47" i="8"/>
  <c r="F13" i="8"/>
  <c r="E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B47" i="8"/>
  <c r="C47" i="8"/>
  <c r="C13" i="8"/>
  <c r="B13" i="8"/>
  <c r="G13" i="6"/>
  <c r="G15" i="6" s="1"/>
  <c r="D13" i="6"/>
  <c r="D15" i="6" s="1"/>
  <c r="J43" i="12" l="1"/>
  <c r="J36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7" i="12"/>
  <c r="J38" i="12"/>
  <c r="J39" i="12"/>
  <c r="J40" i="12"/>
  <c r="J41" i="12"/>
  <c r="J42" i="12"/>
  <c r="J44" i="12"/>
  <c r="J45" i="12"/>
  <c r="J46" i="12"/>
  <c r="J47" i="12"/>
  <c r="J48" i="12"/>
  <c r="J10" i="12"/>
  <c r="A50" i="8"/>
  <c r="A51" i="8"/>
  <c r="A52" i="8"/>
  <c r="A53" i="8"/>
  <c r="A49" i="8"/>
  <c r="A8" i="8"/>
  <c r="A7" i="11" s="1"/>
  <c r="A7" i="8"/>
  <c r="A6" i="11" s="1"/>
  <c r="A6" i="8"/>
  <c r="A5" i="11" s="1"/>
  <c r="G23" i="8" l="1"/>
  <c r="D26" i="8"/>
  <c r="D47" i="8"/>
  <c r="D30" i="8"/>
  <c r="D27" i="8"/>
  <c r="G25" i="8"/>
  <c r="D32" i="8"/>
  <c r="D21" i="8"/>
  <c r="D22" i="8"/>
  <c r="D15" i="8"/>
  <c r="D28" i="8"/>
  <c r="D39" i="8"/>
  <c r="G17" i="8"/>
  <c r="G26" i="8"/>
  <c r="G28" i="8"/>
  <c r="D43" i="8"/>
  <c r="G32" i="8"/>
  <c r="D17" i="8"/>
  <c r="D20" i="8"/>
  <c r="D34" i="8"/>
  <c r="D29" i="8"/>
  <c r="D33" i="8"/>
  <c r="D37" i="8"/>
  <c r="D35" i="8"/>
  <c r="D31" i="8"/>
  <c r="G45" i="8"/>
  <c r="D46" i="8"/>
  <c r="G46" i="8"/>
  <c r="G41" i="8"/>
  <c r="G34" i="8"/>
  <c r="G30" i="8"/>
  <c r="G22" i="8"/>
  <c r="G20" i="8"/>
  <c r="D23" i="8"/>
  <c r="G15" i="8"/>
  <c r="G21" i="8"/>
  <c r="G29" i="8"/>
  <c r="G31" i="8"/>
  <c r="G33" i="8"/>
  <c r="G35" i="8"/>
  <c r="G37" i="8"/>
  <c r="G39" i="8"/>
  <c r="G42" i="8"/>
  <c r="G44" i="8"/>
  <c r="G47" i="8"/>
  <c r="D36" i="8"/>
  <c r="D40" i="8"/>
  <c r="D41" i="8"/>
  <c r="G27" i="8"/>
  <c r="G36" i="8"/>
  <c r="G38" i="8" l="1"/>
  <c r="G15" i="11"/>
  <c r="G24" i="8"/>
  <c r="D44" i="8"/>
  <c r="D19" i="8"/>
  <c r="G19" i="8"/>
  <c r="D24" i="8"/>
  <c r="D18" i="8"/>
  <c r="D38" i="8"/>
  <c r="G18" i="11"/>
  <c r="D14" i="8"/>
  <c r="G43" i="8"/>
  <c r="G14" i="8"/>
  <c r="D21" i="11"/>
  <c r="D16" i="8"/>
  <c r="G20" i="11"/>
  <c r="G16" i="8"/>
  <c r="D13" i="8"/>
  <c r="D14" i="11"/>
  <c r="D25" i="8"/>
  <c r="G19" i="11"/>
  <c r="G40" i="8"/>
  <c r="D20" i="11"/>
  <c r="G13" i="11"/>
  <c r="G18" i="8"/>
  <c r="D42" i="8"/>
  <c r="B48" i="8"/>
  <c r="D12" i="11"/>
  <c r="D15" i="11"/>
  <c r="G14" i="11"/>
  <c r="D13" i="11"/>
  <c r="C48" i="8"/>
  <c r="G21" i="11"/>
  <c r="G22" i="11"/>
  <c r="E23" i="11" l="1"/>
  <c r="E48" i="8"/>
  <c r="G16" i="11"/>
  <c r="D17" i="11"/>
  <c r="D18" i="11"/>
  <c r="G17" i="11"/>
  <c r="D16" i="11"/>
  <c r="D19" i="11"/>
  <c r="B23" i="11"/>
  <c r="F23" i="11" l="1"/>
  <c r="F48" i="8"/>
  <c r="G13" i="8"/>
  <c r="G48" i="8" s="1"/>
  <c r="G12" i="11" l="1"/>
  <c r="G23" i="11" s="1"/>
  <c r="D45" i="8"/>
  <c r="D48" i="8" s="1"/>
  <c r="C23" i="11" l="1"/>
  <c r="D22" i="11"/>
  <c r="D23" i="11" s="1"/>
</calcChain>
</file>

<file path=xl/sharedStrings.xml><?xml version="1.0" encoding="utf-8"?>
<sst xmlns="http://schemas.openxmlformats.org/spreadsheetml/2006/main" count="189" uniqueCount="153">
  <si>
    <t>JURISDICCIÓN DE REESTRUCTRACIÓN Y LIQUIDACIÓN: CORTES DE APELACIÓN</t>
  </si>
  <si>
    <t>ENTRADA Y SALIDA DE CASOS</t>
  </si>
  <si>
    <t>Enero-Septiembre 2021</t>
  </si>
  <si>
    <t>DISTRIBUCIÓN SEGÚN TRIBUNAL</t>
  </si>
  <si>
    <t>TRIBUNAL</t>
  </si>
  <si>
    <t>ENTRADOS</t>
  </si>
  <si>
    <t>TOTAL</t>
  </si>
  <si>
    <t>SALIDAS*</t>
  </si>
  <si>
    <t>Contenciosos</t>
  </si>
  <si>
    <t>Administrativos</t>
  </si>
  <si>
    <t>Distrito Nacional</t>
  </si>
  <si>
    <t>DISTRITO NACIONAL</t>
  </si>
  <si>
    <t>Santiago</t>
  </si>
  <si>
    <t>SANTIAGO</t>
  </si>
  <si>
    <t>*Sin considerar la fecha de entrada</t>
  </si>
  <si>
    <t>Nota: Cifras de carácter preliminar, sujetas a verificación</t>
  </si>
  <si>
    <t>DISTRIBUCIÓN SEGÚN DISTRITO JUDICIAL</t>
  </si>
  <si>
    <t>DEPARTAMENTOS JUDICIALES</t>
  </si>
  <si>
    <t>FALLADOS*</t>
  </si>
  <si>
    <t>Contencioso</t>
  </si>
  <si>
    <t>Santo Domingo</t>
  </si>
  <si>
    <t>Monte Plata</t>
  </si>
  <si>
    <t>Valverde</t>
  </si>
  <si>
    <t xml:space="preserve">Puerto Plata </t>
  </si>
  <si>
    <t>La Vega</t>
  </si>
  <si>
    <t>Monseñor Nouel</t>
  </si>
  <si>
    <t>Espaillat</t>
  </si>
  <si>
    <t>Sánchez Ramírez</t>
  </si>
  <si>
    <t>Constanza</t>
  </si>
  <si>
    <t>Duarte</t>
  </si>
  <si>
    <t>Hermanas Mirabal</t>
  </si>
  <si>
    <t>María Trinidad Sánchez</t>
  </si>
  <si>
    <t>Samaná</t>
  </si>
  <si>
    <t xml:space="preserve">San Cristóbal </t>
  </si>
  <si>
    <t>Azua</t>
  </si>
  <si>
    <t>Peravia</t>
  </si>
  <si>
    <t>San José de Ocoa</t>
  </si>
  <si>
    <t>Villa Altagracia</t>
  </si>
  <si>
    <t>San Pedro de Macorís</t>
  </si>
  <si>
    <t>El Seibo</t>
  </si>
  <si>
    <t>La Romana</t>
  </si>
  <si>
    <t>La Altagracia</t>
  </si>
  <si>
    <t>Hato Mayor</t>
  </si>
  <si>
    <t>Barahona</t>
  </si>
  <si>
    <t>Independencia</t>
  </si>
  <si>
    <t>Bahoruco</t>
  </si>
  <si>
    <t>Pedernales</t>
  </si>
  <si>
    <t>Monte Cristi</t>
  </si>
  <si>
    <t>Santiago Rodríguez</t>
  </si>
  <si>
    <t>Dajabón</t>
  </si>
  <si>
    <t>San Juan de la Maguana</t>
  </si>
  <si>
    <t>Elías Piña</t>
  </si>
  <si>
    <t>Las Matas de Farfán</t>
  </si>
  <si>
    <t>DISTRIBUCIÓN SEGÚN DEPARTAMENTO JUDICIAL</t>
  </si>
  <si>
    <t>Entrados</t>
  </si>
  <si>
    <t>Fallos Definitivos</t>
  </si>
  <si>
    <t>Administrativo</t>
  </si>
  <si>
    <t>Puerto Plata</t>
  </si>
  <si>
    <t>San Francisco de Macorís</t>
  </si>
  <si>
    <t>San Cristóbal</t>
  </si>
  <si>
    <t xml:space="preserve">Barahona </t>
  </si>
  <si>
    <t>TOTALES</t>
  </si>
  <si>
    <t>Libros Digitales Nuevos</t>
  </si>
  <si>
    <t>PRIMERA INSTANCIA</t>
  </si>
  <si>
    <t>2014</t>
  </si>
  <si>
    <t>CIVIL_COMERCIAL_FAMILIA_CA</t>
  </si>
  <si>
    <t>Suprimir elementos - El total es nulo o cero (filas y columnas)</t>
  </si>
  <si>
    <t>Cantidad de Casos de Entrada</t>
  </si>
  <si>
    <t>Cantidad de Casos de Salida</t>
  </si>
  <si>
    <t>CONTENCIOSO</t>
  </si>
  <si>
    <t>ADMINISTRATIVO</t>
  </si>
  <si>
    <t>Grupos de Asuntos de Entrada</t>
  </si>
  <si>
    <t>BAHORUCO</t>
  </si>
  <si>
    <t>JUZGADO DE PRIMERA INSTANCIA DE BAHORUCO</t>
  </si>
  <si>
    <t>n/d</t>
  </si>
  <si>
    <t>BARAHONA</t>
  </si>
  <si>
    <t>1RA. CÁMARA CIVIL DE BARAHONA</t>
  </si>
  <si>
    <t>2DA. CÁMARA CIVIL DE BARAHONA</t>
  </si>
  <si>
    <t>INDEPENDENCIA</t>
  </si>
  <si>
    <t>JUZGADO DE PRIMERA INSTANCIA DE INDEPENDENCIA</t>
  </si>
  <si>
    <t>PEDERNALES</t>
  </si>
  <si>
    <t>JUZGADO DE PRIMERA INSTANCIA DE PEDERNALES</t>
  </si>
  <si>
    <t>1RA. SALA CÁMARA CIVIL DEL DISTRITO NACIONAL</t>
  </si>
  <si>
    <t>2DA. SALA CÁMARA CIVIL DEL DISTRITO NACIONAL</t>
  </si>
  <si>
    <t>3RA. SALA CÁMARA CIVIL DEL DISTRITO NACIONAL</t>
  </si>
  <si>
    <t>7MA. SALA CÁMARA CIVIL DE DISTRITO NACIONAL</t>
  </si>
  <si>
    <t>8VA. SALA CÁMARA CIVIL DE DISTRITO NACIONAL</t>
  </si>
  <si>
    <t>PRESIDENCIA DE CÁMARA CIVIL DEL DISTRITO NACIONAL</t>
  </si>
  <si>
    <t>ESPAILLAT</t>
  </si>
  <si>
    <t>CÁMARA CIVIL DE ESPAILLAT</t>
  </si>
  <si>
    <t>CONSTANZA</t>
  </si>
  <si>
    <t>JUZGADO DE PRIMERA INSTANCIA DE CONSTANZA</t>
  </si>
  <si>
    <t>LA VEGA</t>
  </si>
  <si>
    <t>1RA. CÁMARA CIVIL DE LA VEGA</t>
  </si>
  <si>
    <t>2DA. CÁMARA CIVIL DE LA VEGA</t>
  </si>
  <si>
    <t>MONSEÑOR NOUEL</t>
  </si>
  <si>
    <t>CÁMARA CIVIL DE MONSEÑOR NOUEL</t>
  </si>
  <si>
    <t>SÁNCHEZ RAMÍREZ</t>
  </si>
  <si>
    <t>CÁMARA CIVIL DE SÁNCHEZ RAMÍREZ</t>
  </si>
  <si>
    <t>DAJABÓN</t>
  </si>
  <si>
    <t>JUZGADO DE PRIMERA INSTANCIA DE DAJABÓN</t>
  </si>
  <si>
    <t>MONTECRISTI</t>
  </si>
  <si>
    <t>CÁMARA CIVIL DE MONTECRISTI</t>
  </si>
  <si>
    <t>SANTIAGO RODRÍGUEZ</t>
  </si>
  <si>
    <t>JUZGADO DE PRIMERA INSTANCIA DE SANTIAGO RODRÍGUEZ</t>
  </si>
  <si>
    <t>PUERTO PLATA</t>
  </si>
  <si>
    <t>2DA. CÁMARA CIVIL DE PUERTO PLATA</t>
  </si>
  <si>
    <t>CÁMARA CIVIL DE PUERTO PLATA</t>
  </si>
  <si>
    <t>AZUA</t>
  </si>
  <si>
    <t>CÁMARA CIVIL DE AZUA</t>
  </si>
  <si>
    <t>PERAVIA</t>
  </si>
  <si>
    <t>CÁMARA CIVIL DE PERAVIA</t>
  </si>
  <si>
    <t>SAN CRISTÓBAL</t>
  </si>
  <si>
    <t>CÁMARA CIVIL DE SAN CRISTÓBAL</t>
  </si>
  <si>
    <t>VILLA ALTAGRACIA</t>
  </si>
  <si>
    <t>JUZGADO DE PRIMERA INSTANCIA DE VILLA ALTAGRACIA</t>
  </si>
  <si>
    <t>SAN JOSÉ DE OCOA</t>
  </si>
  <si>
    <t>JUZGADO DE PRIMERA INSTANCIA DE SAN JOSÉ DE OCOA</t>
  </si>
  <si>
    <t>DUARTE</t>
  </si>
  <si>
    <t>1RA. CÁMARA CIVIL DE DUARTE</t>
  </si>
  <si>
    <t>2DA. CÁMARA CIVIL DE DUARTE</t>
  </si>
  <si>
    <t>PRESIDENCIA CÁMARA CIVIL DE DUARTE</t>
  </si>
  <si>
    <t>HERMANAS MIRABAL</t>
  </si>
  <si>
    <t>CÁMARA CIVIL DE HERMANAS MIRABAL</t>
  </si>
  <si>
    <t>MARÍA TRINIDAD SÁNCHEZ</t>
  </si>
  <si>
    <t>CÁMARA CIVIL DE MARÍA TRINIDAD SÁNCHEZ</t>
  </si>
  <si>
    <t>SAMANÁ</t>
  </si>
  <si>
    <t>CÁMARA CIVIL DE SAMANÁ</t>
  </si>
  <si>
    <t>ELÍAS PIÑA</t>
  </si>
  <si>
    <t>JUZGADO DE PRIMERA INSTANCIA DE COMENDADOR</t>
  </si>
  <si>
    <t>LAS MATAS DE FARFÁN</t>
  </si>
  <si>
    <t>JUZGADO DE PRIMERA INSTANCIA DE LAS MATAS DE FARFÁN</t>
  </si>
  <si>
    <t>SAN JUAN</t>
  </si>
  <si>
    <t>CÁMARA CIVIL DE SAN JUAN DE LA MAGUANA</t>
  </si>
  <si>
    <t>EL SEIBO</t>
  </si>
  <si>
    <t>CÁMARA CIVIL DE EL SEIBO</t>
  </si>
  <si>
    <t>HATO MAYOR</t>
  </si>
  <si>
    <t>CÁMARA CIVIL DE HATO MAYOR</t>
  </si>
  <si>
    <t>LA ALTAGRACIA</t>
  </si>
  <si>
    <t>CÁMARA CIVIL DE LA ALTAGRACIA</t>
  </si>
  <si>
    <t>LA ROMANA</t>
  </si>
  <si>
    <t>CÁMARA CIVIL DE LA ROMANA</t>
  </si>
  <si>
    <t>SAN PEDRO DE MACORÍS</t>
  </si>
  <si>
    <t>CÁMARA CIVIL DE SAN PEDRO DE MACORÍS</t>
  </si>
  <si>
    <t>1RA. SALA CÁMARA CIVIL DE SANTIAGO</t>
  </si>
  <si>
    <t>2DA. SALA CÁMARA CIVIL DE SANTIAGO</t>
  </si>
  <si>
    <t>3RA. SALA CÁMARA CIVIL DE SANTIAGO</t>
  </si>
  <si>
    <t>PRESIDENCIA CÁMARA CIVIL DE SANTIAGO</t>
  </si>
  <si>
    <t>VALVERDE</t>
  </si>
  <si>
    <t>CÁMARA CIVIL DE VALVERDE</t>
  </si>
  <si>
    <t>MONTE PLATA</t>
  </si>
  <si>
    <t>CÁMARA CIVIL DE MONTE PLATA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</si>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</sst>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Bookman Old Style"/>
      <family val="1"/>
    </font>
    <font>
      <sz val="10"/>
      <name val="Bookman Old Style"/>
      <family val="1"/>
    </font>
    <font>
      <sz val="8"/>
      <color indexed="8"/>
      <name val="Bookman Old Style"/>
      <family val="1"/>
    </font>
    <font>
      <b/>
      <sz val="11"/>
      <name val="Bookman Old Style"/>
      <family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sz val="8"/>
      <color theme="0"/>
      <name val="Tahoma"/>
      <family val="2"/>
    </font>
    <font>
      <sz val="8"/>
      <color theme="0"/>
      <name val="Bookman Old Style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sz val="8"/>
      <color rgb="FFFFFFFF"/>
      <name val="Arial"/>
      <family val="2"/>
    </font>
    <font>
      <b/>
      <sz val="10"/>
      <name val="Bookman Old Style"/>
      <family val="1"/>
    </font>
    <font>
      <sz val="8"/>
      <name val="Arial"/>
      <family val="2"/>
    </font>
    <font>
      <sz val="8"/>
      <name val="Bookman Old Style"/>
      <family val="1"/>
    </font>
    <font>
      <sz val="10"/>
      <name val="Arial"/>
      <family val="2"/>
    </font>
    <font>
      <sz val="9"/>
      <color rgb="FFFF0000"/>
      <name val="Arial"/>
      <family val="2"/>
    </font>
    <font>
      <sz val="10"/>
      <color theme="0"/>
      <name val="Bookman Old Style"/>
      <family val="1"/>
    </font>
    <font>
      <sz val="10"/>
      <color theme="0"/>
      <name val="Tahoma"/>
      <family val="2"/>
    </font>
    <font>
      <sz val="8"/>
      <color rgb="FFFF0000"/>
      <name val="Tahoma"/>
      <family val="2"/>
    </font>
    <font>
      <u/>
      <sz val="8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1F497D"/>
      </patternFill>
    </fill>
    <fill>
      <patternFill patternType="solid">
        <fgColor rgb="FFF2F1F1"/>
      </patternFill>
    </fill>
  </fills>
  <borders count="26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 style="medium">
        <color rgb="FF93B1CD"/>
      </bottom>
      <diagonal/>
    </border>
    <border>
      <left style="medium">
        <color theme="3" tint="0.59996337778862885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theme="3" tint="0.59996337778862885"/>
      </bottom>
      <diagonal/>
    </border>
    <border>
      <left style="medium">
        <color rgb="FF93B1CD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rgb="FF93B1CD"/>
      </left>
      <right style="medium">
        <color theme="3" tint="0.59996337778862885"/>
      </right>
      <top/>
      <bottom style="medium">
        <color theme="3" tint="0.59996337778862885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/>
      <diagonal/>
    </border>
    <border>
      <left style="medium">
        <color theme="3" tint="0.59996337778862885"/>
      </left>
      <right style="medium">
        <color rgb="FF93B1CD"/>
      </right>
      <top style="medium">
        <color rgb="FF93B1CD"/>
      </top>
      <bottom/>
      <diagonal/>
    </border>
    <border>
      <left style="medium">
        <color theme="3" tint="0.59996337778862885"/>
      </left>
      <right/>
      <top style="medium">
        <color rgb="FF93B1CD"/>
      </top>
      <bottom style="medium">
        <color theme="3" tint="0.59996337778862885"/>
      </bottom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theme="3" tint="0.59996337778862885"/>
      </left>
      <right style="medium">
        <color rgb="FFA2C4E0"/>
      </right>
      <top style="medium">
        <color rgb="FFA2C4E0"/>
      </top>
      <bottom style="medium">
        <color theme="3" tint="0.59996337778862885"/>
      </bottom>
      <diagonal/>
    </border>
  </borders>
  <cellStyleXfs count="8">
    <xf numFmtId="0" fontId="0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2" fillId="0" borderId="0" xfId="3" applyFont="1"/>
    <xf numFmtId="3" fontId="8" fillId="0" borderId="2" xfId="0" applyNumberFormat="1" applyFont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3" fontId="14" fillId="4" borderId="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14" fontId="19" fillId="0" borderId="0" xfId="0" applyNumberFormat="1" applyFont="1"/>
    <xf numFmtId="0" fontId="18" fillId="0" borderId="0" xfId="0" applyFont="1"/>
    <xf numFmtId="0" fontId="19" fillId="0" borderId="0" xfId="0" applyFont="1" applyAlignment="1" applyProtection="1">
      <alignment vertical="center" wrapText="1"/>
      <protection locked="0"/>
    </xf>
    <xf numFmtId="43" fontId="2" fillId="0" borderId="0" xfId="7" applyFont="1"/>
    <xf numFmtId="9" fontId="21" fillId="0" borderId="0" xfId="3" applyFont="1"/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3" borderId="7" xfId="0" applyFont="1" applyFill="1" applyBorder="1" applyAlignment="1">
      <alignment vertical="center"/>
    </xf>
    <xf numFmtId="14" fontId="19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3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2" applyFont="1" applyProtection="1">
      <protection locked="0"/>
    </xf>
    <xf numFmtId="0" fontId="18" fillId="0" borderId="0" xfId="2" applyFont="1"/>
    <xf numFmtId="0" fontId="8" fillId="0" borderId="0" xfId="1"/>
    <xf numFmtId="3" fontId="14" fillId="6" borderId="3" xfId="1" applyNumberFormat="1" applyFont="1" applyFill="1" applyBorder="1" applyAlignment="1">
      <alignment horizontal="right" vertical="top"/>
    </xf>
    <xf numFmtId="3" fontId="13" fillId="0" borderId="2" xfId="1" applyNumberFormat="1" applyFont="1" applyBorder="1" applyAlignment="1">
      <alignment horizontal="right" vertical="top"/>
    </xf>
    <xf numFmtId="0" fontId="13" fillId="3" borderId="1" xfId="1" applyFont="1" applyFill="1" applyBorder="1" applyAlignment="1">
      <alignment vertical="top"/>
    </xf>
    <xf numFmtId="3" fontId="24" fillId="0" borderId="2" xfId="1" applyNumberFormat="1" applyFont="1" applyBorder="1" applyAlignment="1">
      <alignment horizontal="right" vertical="top"/>
    </xf>
    <xf numFmtId="0" fontId="25" fillId="0" borderId="0" xfId="0" applyFont="1" applyAlignment="1">
      <alignment vertical="center" indent="2"/>
    </xf>
    <xf numFmtId="0" fontId="25" fillId="0" borderId="0" xfId="0" applyFont="1" applyAlignment="1">
      <alignment vertical="center" indent="1"/>
    </xf>
    <xf numFmtId="0" fontId="14" fillId="6" borderId="1" xfId="0" applyFont="1" applyFill="1" applyBorder="1" applyAlignment="1">
      <alignment vertical="top"/>
    </xf>
    <xf numFmtId="3" fontId="13" fillId="0" borderId="2" xfId="0" applyNumberFormat="1" applyFont="1" applyBorder="1" applyAlignment="1">
      <alignment horizontal="right" vertical="top"/>
    </xf>
    <xf numFmtId="3" fontId="14" fillId="6" borderId="3" xfId="0" applyNumberFormat="1" applyFont="1" applyFill="1" applyBorder="1" applyAlignment="1">
      <alignment horizontal="right" vertical="top"/>
    </xf>
    <xf numFmtId="3" fontId="14" fillId="4" borderId="3" xfId="0" applyNumberFormat="1" applyFont="1" applyFill="1" applyBorder="1" applyAlignment="1">
      <alignment horizontal="right" vertical="top"/>
    </xf>
    <xf numFmtId="0" fontId="13" fillId="3" borderId="1" xfId="0" applyFont="1" applyFill="1" applyBorder="1" applyAlignment="1">
      <alignment vertical="top"/>
    </xf>
    <xf numFmtId="0" fontId="23" fillId="2" borderId="2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3" fontId="10" fillId="2" borderId="25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0" fontId="1" fillId="0" borderId="0" xfId="0" applyFont="1" applyProtection="1">
      <protection locked="0"/>
    </xf>
    <xf numFmtId="3" fontId="8" fillId="0" borderId="24" xfId="0" applyNumberFormat="1" applyFont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0" fontId="22" fillId="2" borderId="11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 wrapText="1"/>
    </xf>
    <xf numFmtId="0" fontId="22" fillId="2" borderId="16" xfId="2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/>
    </xf>
    <xf numFmtId="0" fontId="16" fillId="5" borderId="13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top"/>
    </xf>
    <xf numFmtId="0" fontId="13" fillId="3" borderId="16" xfId="0" applyFont="1" applyFill="1" applyBorder="1" applyAlignment="1">
      <alignment vertical="top"/>
    </xf>
    <xf numFmtId="0" fontId="13" fillId="3" borderId="15" xfId="0" applyFont="1" applyFill="1" applyBorder="1" applyAlignment="1">
      <alignment vertical="top"/>
    </xf>
    <xf numFmtId="0" fontId="14" fillId="4" borderId="7" xfId="0" applyFont="1" applyFill="1" applyBorder="1" applyAlignment="1">
      <alignment vertical="top"/>
    </xf>
    <xf numFmtId="0" fontId="14" fillId="4" borderId="8" xfId="0" applyFont="1" applyFill="1" applyBorder="1" applyAlignment="1">
      <alignment vertical="top"/>
    </xf>
    <xf numFmtId="0" fontId="0" fillId="0" borderId="0" xfId="0" applyAlignment="1"/>
    <xf numFmtId="0" fontId="0" fillId="0" borderId="19" xfId="0" applyBorder="1" applyAlignment="1"/>
    <xf numFmtId="0" fontId="0" fillId="0" borderId="18" xfId="0" applyBorder="1" applyAlignment="1"/>
    <xf numFmtId="0" fontId="0" fillId="0" borderId="17" xfId="0" applyBorder="1" applyAlignment="1"/>
    <xf numFmtId="0" fontId="13" fillId="3" borderId="7" xfId="0" applyFont="1" applyFill="1" applyBorder="1" applyAlignment="1">
      <alignment vertical="top"/>
    </xf>
    <xf numFmtId="0" fontId="13" fillId="3" borderId="13" xfId="0" applyFont="1" applyFill="1" applyBorder="1" applyAlignment="1">
      <alignment vertical="top"/>
    </xf>
    <xf numFmtId="0" fontId="13" fillId="3" borderId="8" xfId="0" applyFont="1" applyFill="1" applyBorder="1" applyAlignment="1">
      <alignment vertical="top"/>
    </xf>
  </cellXfs>
  <cellStyles count="8">
    <cellStyle name="Millares" xfId="7" builtinId="3"/>
    <cellStyle name="Normal" xfId="0" builtinId="0"/>
    <cellStyle name="Normal 14" xfId="1" xr:uid="{00000000-0005-0000-0000-000002000000}"/>
    <cellStyle name="Normal 2" xfId="2" xr:uid="{00000000-0005-0000-0000-000003000000}"/>
    <cellStyle name="Normal 2 2" xfId="5" xr:uid="{00000000-0005-0000-0000-000004000000}"/>
    <cellStyle name="Normal 3" xfId="4" xr:uid="{00000000-0005-0000-0000-000005000000}"/>
    <cellStyle name="Porcentaje" xfId="3" builtinId="5"/>
    <cellStyle name="Porcentual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790575</xdr:colOff>
      <xdr:row>3</xdr:row>
      <xdr:rowOff>104775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CD4D4EFE-D467-411B-80A0-892B0E0241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432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3</xdr:row>
      <xdr:rowOff>142875</xdr:rowOff>
    </xdr:to>
    <xdr:pic>
      <xdr:nvPicPr>
        <xdr:cNvPr id="7244" name="2 Imagen" descr="estadisticas 4.JPG">
          <a:extLst>
            <a:ext uri="{FF2B5EF4-FFF2-40B4-BE49-F238E27FC236}">
              <a16:creationId xmlns:a16="http://schemas.microsoft.com/office/drawing/2014/main" id="{00000000-0008-0000-0100-00004C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384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3</xdr:row>
      <xdr:rowOff>170623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" cy="152400"/>
    <xdr:pic>
      <xdr:nvPicPr>
        <xdr:cNvPr id="2" name="filter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7" name="filter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</xdr:row>
      <xdr:rowOff>0</xdr:rowOff>
    </xdr:from>
    <xdr:ext cx="152400" cy="152400"/>
    <xdr:pic>
      <xdr:nvPicPr>
        <xdr:cNvPr id="8" name="filter.jpe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</xdr:row>
      <xdr:rowOff>0</xdr:rowOff>
    </xdr:from>
    <xdr:ext cx="152400" cy="152400"/>
    <xdr:pic>
      <xdr:nvPicPr>
        <xdr:cNvPr id="9" name="filter.jpe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385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</xdr:row>
      <xdr:rowOff>0</xdr:rowOff>
    </xdr:from>
    <xdr:ext cx="152400" cy="152400"/>
    <xdr:pic>
      <xdr:nvPicPr>
        <xdr:cNvPr id="10" name="filter.jpe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8577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14300"/>
    <xdr:pic>
      <xdr:nvPicPr>
        <xdr:cNvPr id="11" name="sparsity.jpe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47700"/>
          <a:ext cx="114300" cy="114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0</xdr:rowOff>
    </xdr:from>
    <xdr:ext cx="152400" cy="152400"/>
    <xdr:pic>
      <xdr:nvPicPr>
        <xdr:cNvPr id="12" name="filter.jpe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</xdr:row>
      <xdr:rowOff>0</xdr:rowOff>
    </xdr:from>
    <xdr:ext cx="152400" cy="152400"/>
    <xdr:pic>
      <xdr:nvPicPr>
        <xdr:cNvPr id="13" name="filter.jpe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4</xdr:row>
      <xdr:rowOff>0</xdr:rowOff>
    </xdr:from>
    <xdr:ext cx="152400" cy="152400"/>
    <xdr:pic>
      <xdr:nvPicPr>
        <xdr:cNvPr id="14" name="filter.jpe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385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5</xdr:row>
      <xdr:rowOff>0</xdr:rowOff>
    </xdr:from>
    <xdr:ext cx="152400" cy="152400"/>
    <xdr:pic>
      <xdr:nvPicPr>
        <xdr:cNvPr id="15" name="filter.jpe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8577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</xdr:row>
      <xdr:rowOff>0</xdr:rowOff>
    </xdr:from>
    <xdr:ext cx="114300" cy="114300"/>
    <xdr:pic>
      <xdr:nvPicPr>
        <xdr:cNvPr id="16" name="sparsity.jpe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47700"/>
          <a:ext cx="114300" cy="114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25"/>
  <sheetViews>
    <sheetView tabSelected="1" workbookViewId="0">
      <selection activeCell="C12" sqref="C12"/>
    </sheetView>
  </sheetViews>
  <sheetFormatPr baseColWidth="10" defaultColWidth="11.42578125" defaultRowHeight="12.75" x14ac:dyDescent="0.2"/>
  <cols>
    <col min="1" max="1" width="20" customWidth="1"/>
    <col min="2" max="3" width="15.28515625" customWidth="1"/>
    <col min="4" max="4" width="13.85546875" customWidth="1"/>
    <col min="5" max="6" width="15.28515625" customWidth="1"/>
    <col min="7" max="7" width="14" customWidth="1"/>
  </cols>
  <sheetData>
    <row r="1" spans="1:7" ht="15" x14ac:dyDescent="0.25">
      <c r="B1" s="3"/>
      <c r="C1" s="3"/>
      <c r="D1" s="3"/>
      <c r="E1" s="3"/>
      <c r="F1" s="3"/>
    </row>
    <row r="2" spans="1:7" ht="15" x14ac:dyDescent="0.25">
      <c r="A2" s="5"/>
      <c r="B2" s="3"/>
      <c r="C2" s="3"/>
      <c r="D2" s="3"/>
      <c r="E2" s="3"/>
      <c r="F2" s="3"/>
    </row>
    <row r="3" spans="1:7" ht="15" x14ac:dyDescent="0.25">
      <c r="A3" s="5"/>
      <c r="B3" s="3"/>
      <c r="C3" s="3"/>
      <c r="D3" s="3"/>
      <c r="E3" s="3"/>
      <c r="F3" s="3"/>
    </row>
    <row r="4" spans="1:7" ht="15" x14ac:dyDescent="0.25">
      <c r="A4" s="5"/>
      <c r="B4" s="3"/>
      <c r="C4" s="3"/>
      <c r="D4" s="3"/>
      <c r="E4" s="3"/>
      <c r="F4" s="3"/>
    </row>
    <row r="5" spans="1:7" ht="3" customHeight="1" x14ac:dyDescent="0.25">
      <c r="A5" s="5"/>
      <c r="B5" s="3"/>
      <c r="C5" s="3"/>
      <c r="D5" s="3"/>
      <c r="E5" s="3"/>
      <c r="F5" s="3"/>
    </row>
    <row r="6" spans="1:7" ht="15" x14ac:dyDescent="0.25">
      <c r="A6" s="5" t="s">
        <v>0</v>
      </c>
      <c r="B6" s="3"/>
      <c r="C6" s="3"/>
      <c r="D6" s="3"/>
      <c r="E6" s="3"/>
      <c r="F6" s="3"/>
    </row>
    <row r="7" spans="1:7" ht="15" customHeight="1" x14ac:dyDescent="0.2">
      <c r="A7" s="6" t="s">
        <v>1</v>
      </c>
      <c r="B7" s="4"/>
      <c r="C7" s="4"/>
      <c r="D7" s="4"/>
      <c r="E7" s="4"/>
      <c r="F7" s="4"/>
    </row>
    <row r="8" spans="1:7" ht="15" x14ac:dyDescent="0.2">
      <c r="A8" s="30" t="s">
        <v>2</v>
      </c>
      <c r="B8" s="7"/>
      <c r="C8" s="7"/>
      <c r="D8" s="7"/>
      <c r="E8" s="7"/>
      <c r="F8" s="7"/>
    </row>
    <row r="9" spans="1:7" ht="15" x14ac:dyDescent="0.2">
      <c r="A9" s="2"/>
      <c r="B9" s="2"/>
      <c r="C9" s="2"/>
      <c r="D9" s="2"/>
      <c r="E9" s="2"/>
      <c r="F9" s="2"/>
    </row>
    <row r="10" spans="1:7" ht="19.5" customHeight="1" thickBot="1" x14ac:dyDescent="0.25">
      <c r="A10" s="2" t="s">
        <v>3</v>
      </c>
    </row>
    <row r="11" spans="1:7" ht="21" customHeight="1" thickBot="1" x14ac:dyDescent="0.25">
      <c r="A11" s="60" t="s">
        <v>4</v>
      </c>
      <c r="B11" s="62" t="s">
        <v>5</v>
      </c>
      <c r="C11" s="63"/>
      <c r="D11" s="64" t="s">
        <v>6</v>
      </c>
      <c r="E11" s="66" t="s">
        <v>7</v>
      </c>
      <c r="F11" s="63"/>
      <c r="G11" s="58" t="s">
        <v>6</v>
      </c>
    </row>
    <row r="12" spans="1:7" ht="24" customHeight="1" thickBot="1" x14ac:dyDescent="0.25">
      <c r="A12" s="61"/>
      <c r="B12" s="50" t="s">
        <v>8</v>
      </c>
      <c r="C12" s="51" t="s">
        <v>9</v>
      </c>
      <c r="D12" s="65"/>
      <c r="E12" s="50" t="s">
        <v>8</v>
      </c>
      <c r="F12" s="51" t="s">
        <v>9</v>
      </c>
      <c r="G12" s="59"/>
    </row>
    <row r="13" spans="1:7" ht="31.5" customHeight="1" thickBot="1" x14ac:dyDescent="0.25">
      <c r="A13" s="54" t="s">
        <v>10</v>
      </c>
      <c r="B13" s="56">
        <v>5</v>
      </c>
      <c r="C13" s="57">
        <v>0</v>
      </c>
      <c r="D13" s="10">
        <f t="shared" ref="D13:D14" si="0">SUM(B13:C13)</f>
        <v>5</v>
      </c>
      <c r="E13" s="57">
        <v>3</v>
      </c>
      <c r="F13" s="57">
        <v>0</v>
      </c>
      <c r="G13" s="10">
        <f t="shared" ref="G13:G14" si="1">SUM(E13:F13)</f>
        <v>3</v>
      </c>
    </row>
    <row r="14" spans="1:7" ht="31.5" customHeight="1" thickBot="1" x14ac:dyDescent="0.25">
      <c r="A14" s="54" t="s">
        <v>12</v>
      </c>
      <c r="B14" s="56">
        <v>4</v>
      </c>
      <c r="C14" s="57">
        <v>0</v>
      </c>
      <c r="D14" s="10">
        <f t="shared" si="0"/>
        <v>4</v>
      </c>
      <c r="E14" s="57">
        <v>3</v>
      </c>
      <c r="F14" s="57">
        <v>0</v>
      </c>
      <c r="G14" s="10">
        <f t="shared" si="1"/>
        <v>3</v>
      </c>
    </row>
    <row r="15" spans="1:7" ht="35.25" customHeight="1" thickBot="1" x14ac:dyDescent="0.25">
      <c r="A15" s="53" t="s">
        <v>6</v>
      </c>
      <c r="B15" s="52">
        <f>SUM(B13:B14)</f>
        <v>9</v>
      </c>
      <c r="C15" s="52">
        <f t="shared" ref="C15:G15" si="2">SUM(C13:C14)</f>
        <v>0</v>
      </c>
      <c r="D15" s="52">
        <f t="shared" si="2"/>
        <v>9</v>
      </c>
      <c r="E15" s="52">
        <f t="shared" si="2"/>
        <v>6</v>
      </c>
      <c r="F15" s="52">
        <f t="shared" si="2"/>
        <v>0</v>
      </c>
      <c r="G15" s="52">
        <f t="shared" si="2"/>
        <v>6</v>
      </c>
    </row>
    <row r="16" spans="1:7" ht="13.5" x14ac:dyDescent="0.25">
      <c r="A16" s="28" t="s">
        <v>14</v>
      </c>
      <c r="B16" s="29"/>
      <c r="C16" s="29"/>
      <c r="D16" s="29"/>
      <c r="E16" s="29"/>
      <c r="F16" s="29"/>
      <c r="G16" s="29"/>
    </row>
    <row r="17" spans="1:7" ht="13.5" x14ac:dyDescent="0.25">
      <c r="A17" s="28" t="s">
        <v>15</v>
      </c>
      <c r="B17" s="29"/>
      <c r="C17" s="29"/>
      <c r="D17" s="29"/>
      <c r="E17" s="29"/>
      <c r="F17" s="29"/>
      <c r="G17" s="29"/>
    </row>
    <row r="18" spans="1:7" x14ac:dyDescent="0.2">
      <c r="A18" s="55"/>
      <c r="B18" s="55"/>
      <c r="C18" s="29"/>
      <c r="D18" s="29"/>
      <c r="E18" s="29"/>
      <c r="F18" s="29"/>
      <c r="G18" s="29"/>
    </row>
    <row r="19" spans="1:7" x14ac:dyDescent="0.2">
      <c r="A19" s="29"/>
      <c r="B19" s="29"/>
      <c r="C19" s="29"/>
      <c r="D19" s="29"/>
      <c r="E19" s="29"/>
      <c r="F19" s="29"/>
      <c r="G19" s="29"/>
    </row>
    <row r="20" spans="1:7" x14ac:dyDescent="0.2">
      <c r="A20" s="29"/>
      <c r="B20" s="29"/>
      <c r="C20" s="29"/>
      <c r="D20" s="29"/>
      <c r="E20" s="29"/>
      <c r="F20" s="29"/>
      <c r="G20" s="29"/>
    </row>
    <row r="21" spans="1:7" x14ac:dyDescent="0.2">
      <c r="A21" s="29"/>
      <c r="B21" s="29"/>
      <c r="C21" s="29"/>
      <c r="D21" s="29"/>
      <c r="E21" s="29"/>
      <c r="F21" s="29"/>
      <c r="G21" s="29"/>
    </row>
    <row r="22" spans="1:7" x14ac:dyDescent="0.2">
      <c r="A22" s="29"/>
      <c r="B22" s="29"/>
      <c r="C22" s="29"/>
      <c r="D22" s="29"/>
      <c r="E22" s="29"/>
      <c r="F22" s="29"/>
      <c r="G22" s="29"/>
    </row>
    <row r="23" spans="1:7" x14ac:dyDescent="0.2">
      <c r="A23" s="29"/>
      <c r="B23" s="29"/>
      <c r="C23" s="29"/>
      <c r="D23" s="29"/>
      <c r="E23" s="29"/>
      <c r="F23" s="29"/>
      <c r="G23" s="29"/>
    </row>
    <row r="24" spans="1:7" x14ac:dyDescent="0.2">
      <c r="A24" s="29"/>
      <c r="B24" s="29"/>
      <c r="C24" s="29"/>
      <c r="D24" s="29"/>
      <c r="E24" s="29"/>
      <c r="F24" s="29"/>
      <c r="G24" s="29"/>
    </row>
    <row r="25" spans="1:7" x14ac:dyDescent="0.2">
      <c r="A25" s="29"/>
      <c r="B25" s="29"/>
      <c r="C25" s="29"/>
      <c r="D25" s="29"/>
      <c r="E25" s="29"/>
      <c r="F25" s="29"/>
      <c r="G25" s="29"/>
    </row>
  </sheetData>
  <sheetProtection formatCells="0" formatColumns="0" formatRows="0"/>
  <mergeCells count="5">
    <mergeCell ref="G11:G12"/>
    <mergeCell ref="A11:A12"/>
    <mergeCell ref="B11:C11"/>
    <mergeCell ref="D11:D12"/>
    <mergeCell ref="E11:F11"/>
  </mergeCells>
  <pageMargins left="0.70866141732283472" right="0.70866141732283472" top="0.33" bottom="0.74803149606299213" header="0.26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6"/>
  <sheetViews>
    <sheetView workbookViewId="0">
      <selection activeCell="B13" sqref="B13"/>
    </sheetView>
  </sheetViews>
  <sheetFormatPr baseColWidth="10" defaultColWidth="11.42578125" defaultRowHeight="12.75" x14ac:dyDescent="0.2"/>
  <cols>
    <col min="1" max="1" width="28.28515625" customWidth="1"/>
    <col min="2" max="3" width="18" customWidth="1"/>
    <col min="4" max="4" width="15.42578125" customWidth="1"/>
    <col min="5" max="6" width="18.42578125" customWidth="1"/>
    <col min="7" max="7" width="14.7109375" customWidth="1"/>
  </cols>
  <sheetData>
    <row r="1" spans="1:8" ht="15" x14ac:dyDescent="0.25">
      <c r="B1" s="3"/>
      <c r="C1" s="3"/>
      <c r="D1" s="3"/>
      <c r="E1" s="3"/>
      <c r="F1" s="3"/>
      <c r="G1" s="3"/>
    </row>
    <row r="2" spans="1:8" ht="15" x14ac:dyDescent="0.25">
      <c r="A2" s="5"/>
      <c r="B2" s="3"/>
      <c r="C2" s="3"/>
      <c r="D2" s="3"/>
      <c r="E2" s="3"/>
      <c r="F2" s="3"/>
      <c r="G2" s="3"/>
    </row>
    <row r="3" spans="1:8" ht="15" x14ac:dyDescent="0.25">
      <c r="A3" s="5"/>
      <c r="B3" s="3"/>
      <c r="C3" s="3"/>
      <c r="D3" s="3"/>
      <c r="E3" s="3"/>
      <c r="F3" s="3"/>
      <c r="G3" s="3"/>
    </row>
    <row r="4" spans="1:8" ht="15" x14ac:dyDescent="0.25">
      <c r="A4" s="5"/>
      <c r="B4" s="3"/>
      <c r="C4" s="3"/>
      <c r="D4" s="3"/>
      <c r="E4" s="3"/>
      <c r="F4" s="3"/>
      <c r="G4" s="3"/>
    </row>
    <row r="5" spans="1:8" ht="15" x14ac:dyDescent="0.25">
      <c r="A5" s="5"/>
      <c r="B5" s="3"/>
      <c r="C5" s="3"/>
      <c r="D5" s="3"/>
      <c r="E5" s="3"/>
      <c r="F5" s="3"/>
      <c r="G5" s="3"/>
    </row>
    <row r="6" spans="1:8" ht="15" x14ac:dyDescent="0.25">
      <c r="A6" s="5" t="str">
        <f>Tribunal!A6</f>
        <v>JURISDICCIÓN DE REESTRUCTRACIÓN Y LIQUIDACIÓN: CORTES DE APELACIÓN</v>
      </c>
      <c r="B6" s="3"/>
      <c r="C6" s="3"/>
      <c r="D6" s="3"/>
      <c r="E6" s="3"/>
      <c r="F6" s="3"/>
      <c r="G6" s="3"/>
    </row>
    <row r="7" spans="1:8" ht="15" customHeight="1" x14ac:dyDescent="0.2">
      <c r="A7" s="6" t="str">
        <f>Tribunal!A7</f>
        <v>ENTRADA Y SALIDA DE CASOS</v>
      </c>
      <c r="B7" s="4"/>
      <c r="C7" s="4"/>
      <c r="D7" s="4"/>
      <c r="E7" s="4"/>
      <c r="F7" s="4"/>
      <c r="G7" s="4"/>
    </row>
    <row r="8" spans="1:8" ht="15" x14ac:dyDescent="0.2">
      <c r="A8" s="7" t="str">
        <f>Tribunal!A8</f>
        <v>Enero-Septiembre 2021</v>
      </c>
      <c r="B8" s="7"/>
      <c r="C8" s="7"/>
      <c r="D8" s="7"/>
      <c r="E8" s="7"/>
      <c r="F8" s="7"/>
      <c r="G8" s="7"/>
    </row>
    <row r="9" spans="1:8" ht="15" x14ac:dyDescent="0.2">
      <c r="A9" s="2"/>
      <c r="B9" s="2"/>
      <c r="C9" s="2"/>
      <c r="D9" s="2"/>
      <c r="E9" s="2"/>
      <c r="F9" s="2"/>
      <c r="G9" s="2"/>
    </row>
    <row r="10" spans="1:8" ht="19.5" customHeight="1" thickBot="1" x14ac:dyDescent="0.25">
      <c r="A10" s="2" t="s">
        <v>16</v>
      </c>
    </row>
    <row r="11" spans="1:8" ht="18" customHeight="1" thickBot="1" x14ac:dyDescent="0.25">
      <c r="A11" s="67" t="s">
        <v>17</v>
      </c>
      <c r="B11" s="69" t="s">
        <v>5</v>
      </c>
      <c r="C11" s="70"/>
      <c r="D11" s="71" t="s">
        <v>6</v>
      </c>
      <c r="E11" s="69" t="s">
        <v>18</v>
      </c>
      <c r="F11" s="70"/>
      <c r="G11" s="73" t="s">
        <v>6</v>
      </c>
    </row>
    <row r="12" spans="1:8" ht="17.25" customHeight="1" thickBot="1" x14ac:dyDescent="0.25">
      <c r="A12" s="68"/>
      <c r="B12" s="13" t="s">
        <v>8</v>
      </c>
      <c r="C12" s="13" t="s">
        <v>9</v>
      </c>
      <c r="D12" s="72"/>
      <c r="E12" s="13" t="s">
        <v>19</v>
      </c>
      <c r="F12" s="13" t="s">
        <v>9</v>
      </c>
      <c r="G12" s="74"/>
    </row>
    <row r="13" spans="1:8" s="1" customFormat="1" ht="13.5" thickBot="1" x14ac:dyDescent="0.25">
      <c r="A13" s="14" t="s">
        <v>10</v>
      </c>
      <c r="B13" s="9" t="str">
        <f>IF(ISERROR(MATCH($A13,Tribunal!#REF!,0)),"-",SUMIF(Tribunal!#REF!,Distrito!$A13,Tribunal!B$13:B$13))</f>
        <v>-</v>
      </c>
      <c r="C13" s="9" t="str">
        <f>IF(ISERROR(MATCH($A13,Tribunal!#REF!,0)),"-",SUMIF(Tribunal!#REF!,Distrito!$A13,Tribunal!C$13:C$13))</f>
        <v>-</v>
      </c>
      <c r="D13" s="10">
        <f t="shared" ref="D13:D47" si="0">SUM(B13:C13)</f>
        <v>0</v>
      </c>
      <c r="E13" s="9" t="str">
        <f>IF(ISERROR(MATCH($A13,Tribunal!#REF!,0)),"-",SUMIF(Tribunal!#REF!,Distrito!$A13,Tribunal!E$13:E$13))</f>
        <v>-</v>
      </c>
      <c r="F13" s="9" t="str">
        <f>IF(ISERROR(MATCH($A13,Tribunal!#REF!,0)),"-",SUMIF(Tribunal!#REF!,Distrito!$A13,Tribunal!F$13:F$13))</f>
        <v>-</v>
      </c>
      <c r="G13" s="10">
        <f t="shared" ref="G13:G47" si="1">SUM(E13:F13)</f>
        <v>0</v>
      </c>
      <c r="H13" s="26"/>
    </row>
    <row r="14" spans="1:8" s="1" customFormat="1" ht="13.5" thickBot="1" x14ac:dyDescent="0.25">
      <c r="A14" s="14" t="s">
        <v>20</v>
      </c>
      <c r="B14" s="9" t="str">
        <f>IF(ISERROR(MATCH($A14,Tribunal!#REF!,0)),"-",SUMIF(Tribunal!#REF!,Distrito!$A14,Tribunal!B$13:B$13))</f>
        <v>-</v>
      </c>
      <c r="C14" s="9" t="str">
        <f>IF(ISERROR(MATCH($A14,Tribunal!#REF!,0)),"-",SUMIF(Tribunal!#REF!,Distrito!$A14,Tribunal!C$13:C$13))</f>
        <v>-</v>
      </c>
      <c r="D14" s="10">
        <f t="shared" si="0"/>
        <v>0</v>
      </c>
      <c r="E14" s="9" t="str">
        <f>IF(ISERROR(MATCH($A14,Tribunal!#REF!,0)),"-",SUMIF(Tribunal!#REF!,Distrito!$A14,Tribunal!E$13:E$13))</f>
        <v>-</v>
      </c>
      <c r="F14" s="9" t="str">
        <f>IF(ISERROR(MATCH($A14,Tribunal!#REF!,0)),"-",SUMIF(Tribunal!#REF!,Distrito!$A14,Tribunal!F$13:F$13))</f>
        <v>-</v>
      </c>
      <c r="G14" s="10">
        <f t="shared" si="1"/>
        <v>0</v>
      </c>
      <c r="H14" s="8"/>
    </row>
    <row r="15" spans="1:8" ht="13.5" thickBot="1" x14ac:dyDescent="0.25">
      <c r="A15" s="14" t="s">
        <v>21</v>
      </c>
      <c r="B15" s="9" t="str">
        <f>IF(ISERROR(MATCH($A15,Tribunal!#REF!,0)),"-",SUMIF(Tribunal!#REF!,Distrito!$A15,Tribunal!B$13:B$13))</f>
        <v>-</v>
      </c>
      <c r="C15" s="9" t="str">
        <f>IF(ISERROR(MATCH($A15,Tribunal!#REF!,0)),"-",SUMIF(Tribunal!#REF!,Distrito!$A15,Tribunal!C$13:C$13))</f>
        <v>-</v>
      </c>
      <c r="D15" s="10">
        <f t="shared" si="0"/>
        <v>0</v>
      </c>
      <c r="E15" s="9" t="str">
        <f>IF(ISERROR(MATCH($A15,Tribunal!#REF!,0)),"-",SUMIF(Tribunal!#REF!,Distrito!$A15,Tribunal!E$13:E$13))</f>
        <v>-</v>
      </c>
      <c r="F15" s="9" t="str">
        <f>IF(ISERROR(MATCH($A15,Tribunal!#REF!,0)),"-",SUMIF(Tribunal!#REF!,Distrito!$A15,Tribunal!F$13:F$13))</f>
        <v>-</v>
      </c>
      <c r="G15" s="10">
        <f t="shared" si="1"/>
        <v>0</v>
      </c>
      <c r="H15" s="8"/>
    </row>
    <row r="16" spans="1:8" s="1" customFormat="1" ht="13.5" thickBot="1" x14ac:dyDescent="0.25">
      <c r="A16" s="14" t="s">
        <v>12</v>
      </c>
      <c r="B16" s="9" t="str">
        <f>IF(ISERROR(MATCH($A16,Tribunal!#REF!,0)),"-",SUMIF(Tribunal!#REF!,Distrito!$A16,Tribunal!B$13:B$13))</f>
        <v>-</v>
      </c>
      <c r="C16" s="9" t="str">
        <f>IF(ISERROR(MATCH($A16,Tribunal!#REF!,0)),"-",SUMIF(Tribunal!#REF!,Distrito!$A16,Tribunal!C$13:C$13))</f>
        <v>-</v>
      </c>
      <c r="D16" s="10">
        <f t="shared" si="0"/>
        <v>0</v>
      </c>
      <c r="E16" s="9" t="str">
        <f>IF(ISERROR(MATCH($A16,Tribunal!#REF!,0)),"-",SUMIF(Tribunal!#REF!,Distrito!$A16,Tribunal!E$13:E$13))</f>
        <v>-</v>
      </c>
      <c r="F16" s="9" t="str">
        <f>IF(ISERROR(MATCH($A16,Tribunal!#REF!,0)),"-",SUMIF(Tribunal!#REF!,Distrito!$A16,Tribunal!F$13:F$13))</f>
        <v>-</v>
      </c>
      <c r="G16" s="10">
        <f t="shared" si="1"/>
        <v>0</v>
      </c>
      <c r="H16" s="8"/>
    </row>
    <row r="17" spans="1:8" ht="13.5" thickBot="1" x14ac:dyDescent="0.25">
      <c r="A17" s="14" t="s">
        <v>22</v>
      </c>
      <c r="B17" s="9" t="str">
        <f>IF(ISERROR(MATCH($A17,Tribunal!#REF!,0)),"-",SUMIF(Tribunal!#REF!,Distrito!$A17,Tribunal!B$13:B$13))</f>
        <v>-</v>
      </c>
      <c r="C17" s="9" t="str">
        <f>IF(ISERROR(MATCH($A17,Tribunal!#REF!,0)),"-",SUMIF(Tribunal!#REF!,Distrito!$A17,Tribunal!C$13:C$13))</f>
        <v>-</v>
      </c>
      <c r="D17" s="10">
        <f t="shared" si="0"/>
        <v>0</v>
      </c>
      <c r="E17" s="9" t="str">
        <f>IF(ISERROR(MATCH($A17,Tribunal!#REF!,0)),"-",SUMIF(Tribunal!#REF!,Distrito!$A17,Tribunal!E$13:E$13))</f>
        <v>-</v>
      </c>
      <c r="F17" s="9" t="str">
        <f>IF(ISERROR(MATCH($A17,Tribunal!#REF!,0)),"-",SUMIF(Tribunal!#REF!,Distrito!$A17,Tribunal!F$13:F$13))</f>
        <v>-</v>
      </c>
      <c r="G17" s="10">
        <f t="shared" si="1"/>
        <v>0</v>
      </c>
      <c r="H17" s="8"/>
    </row>
    <row r="18" spans="1:8" ht="13.5" thickBot="1" x14ac:dyDescent="0.25">
      <c r="A18" s="14" t="s">
        <v>23</v>
      </c>
      <c r="B18" s="9" t="str">
        <f>IF(ISERROR(MATCH($A18,Tribunal!#REF!,0)),"-",SUMIF(Tribunal!#REF!,Distrito!$A18,Tribunal!B$13:B$13))</f>
        <v>-</v>
      </c>
      <c r="C18" s="9" t="str">
        <f>IF(ISERROR(MATCH($A18,Tribunal!#REF!,0)),"-",SUMIF(Tribunal!#REF!,Distrito!$A18,Tribunal!C$13:C$13))</f>
        <v>-</v>
      </c>
      <c r="D18" s="10">
        <f t="shared" si="0"/>
        <v>0</v>
      </c>
      <c r="E18" s="9" t="str">
        <f>IF(ISERROR(MATCH($A18,Tribunal!#REF!,0)),"-",SUMIF(Tribunal!#REF!,Distrito!$A18,Tribunal!E$13:E$13))</f>
        <v>-</v>
      </c>
      <c r="F18" s="9" t="str">
        <f>IF(ISERROR(MATCH($A18,Tribunal!#REF!,0)),"-",SUMIF(Tribunal!#REF!,Distrito!$A18,Tribunal!F$13:F$13))</f>
        <v>-</v>
      </c>
      <c r="G18" s="10">
        <f t="shared" si="1"/>
        <v>0</v>
      </c>
      <c r="H18" s="8"/>
    </row>
    <row r="19" spans="1:8" s="1" customFormat="1" ht="13.5" thickBot="1" x14ac:dyDescent="0.25">
      <c r="A19" s="14" t="s">
        <v>24</v>
      </c>
      <c r="B19" s="9" t="str">
        <f>IF(ISERROR(MATCH($A19,Tribunal!#REF!,0)),"-",SUMIF(Tribunal!#REF!,Distrito!$A19,Tribunal!B$13:B$13))</f>
        <v>-</v>
      </c>
      <c r="C19" s="9" t="str">
        <f>IF(ISERROR(MATCH($A19,Tribunal!#REF!,0)),"-",SUMIF(Tribunal!#REF!,Distrito!$A19,Tribunal!C$13:C$13))</f>
        <v>-</v>
      </c>
      <c r="D19" s="10">
        <f t="shared" si="0"/>
        <v>0</v>
      </c>
      <c r="E19" s="9" t="str">
        <f>IF(ISERROR(MATCH($A19,Tribunal!#REF!,0)),"-",SUMIF(Tribunal!#REF!,Distrito!$A19,Tribunal!E$13:E$13))</f>
        <v>-</v>
      </c>
      <c r="F19" s="9" t="str">
        <f>IF(ISERROR(MATCH($A19,Tribunal!#REF!,0)),"-",SUMIF(Tribunal!#REF!,Distrito!$A19,Tribunal!F$13:F$13))</f>
        <v>-</v>
      </c>
      <c r="G19" s="10">
        <f t="shared" si="1"/>
        <v>0</v>
      </c>
      <c r="H19" s="8"/>
    </row>
    <row r="20" spans="1:8" ht="13.5" thickBot="1" x14ac:dyDescent="0.25">
      <c r="A20" s="14" t="s">
        <v>25</v>
      </c>
      <c r="B20" s="9" t="str">
        <f>IF(ISERROR(MATCH($A20,Tribunal!#REF!,0)),"-",SUMIF(Tribunal!#REF!,Distrito!$A20,Tribunal!B$13:B$13))</f>
        <v>-</v>
      </c>
      <c r="C20" s="9" t="str">
        <f>IF(ISERROR(MATCH($A20,Tribunal!#REF!,0)),"-",SUMIF(Tribunal!#REF!,Distrito!$A20,Tribunal!C$13:C$13))</f>
        <v>-</v>
      </c>
      <c r="D20" s="10">
        <f t="shared" si="0"/>
        <v>0</v>
      </c>
      <c r="E20" s="9" t="str">
        <f>IF(ISERROR(MATCH($A20,Tribunal!#REF!,0)),"-",SUMIF(Tribunal!#REF!,Distrito!$A20,Tribunal!E$13:E$13))</f>
        <v>-</v>
      </c>
      <c r="F20" s="9" t="str">
        <f>IF(ISERROR(MATCH($A20,Tribunal!#REF!,0)),"-",SUMIF(Tribunal!#REF!,Distrito!$A20,Tribunal!F$13:F$13))</f>
        <v>-</v>
      </c>
      <c r="G20" s="10">
        <f t="shared" si="1"/>
        <v>0</v>
      </c>
      <c r="H20" s="8"/>
    </row>
    <row r="21" spans="1:8" ht="13.5" thickBot="1" x14ac:dyDescent="0.25">
      <c r="A21" s="14" t="s">
        <v>26</v>
      </c>
      <c r="B21" s="9" t="str">
        <f>IF(ISERROR(MATCH($A21,Tribunal!#REF!,0)),"-",SUMIF(Tribunal!#REF!,Distrito!$A21,Tribunal!B$13:B$13))</f>
        <v>-</v>
      </c>
      <c r="C21" s="9" t="str">
        <f>IF(ISERROR(MATCH($A21,Tribunal!#REF!,0)),"-",SUMIF(Tribunal!#REF!,Distrito!$A21,Tribunal!C$13:C$13))</f>
        <v>-</v>
      </c>
      <c r="D21" s="10">
        <f t="shared" si="0"/>
        <v>0</v>
      </c>
      <c r="E21" s="9" t="str">
        <f>IF(ISERROR(MATCH($A21,Tribunal!#REF!,0)),"-",SUMIF(Tribunal!#REF!,Distrito!$A21,Tribunal!E$13:E$13))</f>
        <v>-</v>
      </c>
      <c r="F21" s="9" t="str">
        <f>IF(ISERROR(MATCH($A21,Tribunal!#REF!,0)),"-",SUMIF(Tribunal!#REF!,Distrito!$A21,Tribunal!F$13:F$13))</f>
        <v>-</v>
      </c>
      <c r="G21" s="10">
        <f t="shared" si="1"/>
        <v>0</v>
      </c>
      <c r="H21" s="8"/>
    </row>
    <row r="22" spans="1:8" ht="13.5" thickBot="1" x14ac:dyDescent="0.25">
      <c r="A22" s="14" t="s">
        <v>27</v>
      </c>
      <c r="B22" s="9" t="str">
        <f>IF(ISERROR(MATCH($A22,Tribunal!#REF!,0)),"-",SUMIF(Tribunal!#REF!,Distrito!$A22,Tribunal!B$13:B$13))</f>
        <v>-</v>
      </c>
      <c r="C22" s="9" t="str">
        <f>IF(ISERROR(MATCH($A22,Tribunal!#REF!,0)),"-",SUMIF(Tribunal!#REF!,Distrito!$A22,Tribunal!C$13:C$13))</f>
        <v>-</v>
      </c>
      <c r="D22" s="10">
        <f t="shared" si="0"/>
        <v>0</v>
      </c>
      <c r="E22" s="9" t="str">
        <f>IF(ISERROR(MATCH($A22,Tribunal!#REF!,0)),"-",SUMIF(Tribunal!#REF!,Distrito!$A22,Tribunal!E$13:E$13))</f>
        <v>-</v>
      </c>
      <c r="F22" s="9" t="str">
        <f>IF(ISERROR(MATCH($A22,Tribunal!#REF!,0)),"-",SUMIF(Tribunal!#REF!,Distrito!$A22,Tribunal!F$13:F$13))</f>
        <v>-</v>
      </c>
      <c r="G22" s="10">
        <f t="shared" si="1"/>
        <v>0</v>
      </c>
      <c r="H22" s="27"/>
    </row>
    <row r="23" spans="1:8" ht="13.5" thickBot="1" x14ac:dyDescent="0.25">
      <c r="A23" s="14" t="s">
        <v>28</v>
      </c>
      <c r="B23" s="9" t="str">
        <f>IF(ISERROR(MATCH($A23,Tribunal!#REF!,0)),"-",SUMIF(Tribunal!#REF!,Distrito!$A23,Tribunal!B$13:B$13))</f>
        <v>-</v>
      </c>
      <c r="C23" s="9" t="str">
        <f>IF(ISERROR(MATCH($A23,Tribunal!#REF!,0)),"-",SUMIF(Tribunal!#REF!,Distrito!$A23,Tribunal!C$13:C$13))</f>
        <v>-</v>
      </c>
      <c r="D23" s="10">
        <f t="shared" si="0"/>
        <v>0</v>
      </c>
      <c r="E23" s="9" t="str">
        <f>IF(ISERROR(MATCH($A23,Tribunal!#REF!,0)),"-",SUMIF(Tribunal!#REF!,Distrito!$A23,Tribunal!E$13:E$13))</f>
        <v>-</v>
      </c>
      <c r="F23" s="9" t="str">
        <f>IF(ISERROR(MATCH($A23,Tribunal!#REF!,0)),"-",SUMIF(Tribunal!#REF!,Distrito!$A23,Tribunal!F$13:F$13))</f>
        <v>-</v>
      </c>
      <c r="G23" s="10">
        <f t="shared" si="1"/>
        <v>0</v>
      </c>
      <c r="H23" s="8"/>
    </row>
    <row r="24" spans="1:8" ht="13.5" thickBot="1" x14ac:dyDescent="0.25">
      <c r="A24" s="14" t="s">
        <v>29</v>
      </c>
      <c r="B24" s="9" t="str">
        <f>IF(ISERROR(MATCH($A24,Tribunal!#REF!,0)),"-",SUMIF(Tribunal!#REF!,Distrito!$A24,Tribunal!B$13:B$13))</f>
        <v>-</v>
      </c>
      <c r="C24" s="9" t="str">
        <f>IF(ISERROR(MATCH($A24,Tribunal!#REF!,0)),"-",SUMIF(Tribunal!#REF!,Distrito!$A24,Tribunal!C$13:C$13))</f>
        <v>-</v>
      </c>
      <c r="D24" s="10">
        <f t="shared" si="0"/>
        <v>0</v>
      </c>
      <c r="E24" s="9" t="str">
        <f>IF(ISERROR(MATCH($A24,Tribunal!#REF!,0)),"-",SUMIF(Tribunal!#REF!,Distrito!$A24,Tribunal!E$13:E$13))</f>
        <v>-</v>
      </c>
      <c r="F24" s="9" t="str">
        <f>IF(ISERROR(MATCH($A24,Tribunal!#REF!,0)),"-",SUMIF(Tribunal!#REF!,Distrito!$A24,Tribunal!F$13:F$13))</f>
        <v>-</v>
      </c>
      <c r="G24" s="10">
        <f t="shared" si="1"/>
        <v>0</v>
      </c>
      <c r="H24" s="8"/>
    </row>
    <row r="25" spans="1:8" ht="13.5" thickBot="1" x14ac:dyDescent="0.25">
      <c r="A25" s="14" t="s">
        <v>30</v>
      </c>
      <c r="B25" s="9" t="str">
        <f>IF(ISERROR(MATCH($A25,Tribunal!#REF!,0)),"-",SUMIF(Tribunal!#REF!,Distrito!$A25,Tribunal!B$13:B$13))</f>
        <v>-</v>
      </c>
      <c r="C25" s="9" t="str">
        <f>IF(ISERROR(MATCH($A25,Tribunal!#REF!,0)),"-",SUMIF(Tribunal!#REF!,Distrito!$A25,Tribunal!C$13:C$13))</f>
        <v>-</v>
      </c>
      <c r="D25" s="10">
        <f t="shared" si="0"/>
        <v>0</v>
      </c>
      <c r="E25" s="9" t="str">
        <f>IF(ISERROR(MATCH($A25,Tribunal!#REF!,0)),"-",SUMIF(Tribunal!#REF!,Distrito!$A25,Tribunal!E$13:E$13))</f>
        <v>-</v>
      </c>
      <c r="F25" s="9" t="str">
        <f>IF(ISERROR(MATCH($A25,Tribunal!#REF!,0)),"-",SUMIF(Tribunal!#REF!,Distrito!$A25,Tribunal!F$13:F$13))</f>
        <v>-</v>
      </c>
      <c r="G25" s="10">
        <f t="shared" si="1"/>
        <v>0</v>
      </c>
      <c r="H25" s="8"/>
    </row>
    <row r="26" spans="1:8" ht="13.5" thickBot="1" x14ac:dyDescent="0.25">
      <c r="A26" s="14" t="s">
        <v>31</v>
      </c>
      <c r="B26" s="9" t="str">
        <f>IF(ISERROR(MATCH($A26,Tribunal!#REF!,0)),"-",SUMIF(Tribunal!#REF!,Distrito!$A26,Tribunal!B$13:B$13))</f>
        <v>-</v>
      </c>
      <c r="C26" s="9" t="str">
        <f>IF(ISERROR(MATCH($A26,Tribunal!#REF!,0)),"-",SUMIF(Tribunal!#REF!,Distrito!$A26,Tribunal!C$13:C$13))</f>
        <v>-</v>
      </c>
      <c r="D26" s="10">
        <f t="shared" si="0"/>
        <v>0</v>
      </c>
      <c r="E26" s="9" t="str">
        <f>IF(ISERROR(MATCH($A26,Tribunal!#REF!,0)),"-",SUMIF(Tribunal!#REF!,Distrito!$A26,Tribunal!E$13:E$13))</f>
        <v>-</v>
      </c>
      <c r="F26" s="9" t="str">
        <f>IF(ISERROR(MATCH($A26,Tribunal!#REF!,0)),"-",SUMIF(Tribunal!#REF!,Distrito!$A26,Tribunal!F$13:F$13))</f>
        <v>-</v>
      </c>
      <c r="G26" s="10">
        <f t="shared" si="1"/>
        <v>0</v>
      </c>
      <c r="H26" s="8"/>
    </row>
    <row r="27" spans="1:8" ht="13.5" thickBot="1" x14ac:dyDescent="0.25">
      <c r="A27" s="14" t="s">
        <v>32</v>
      </c>
      <c r="B27" s="9" t="str">
        <f>IF(ISERROR(MATCH($A27,Tribunal!#REF!,0)),"-",SUMIF(Tribunal!#REF!,Distrito!$A27,Tribunal!B$13:B$13))</f>
        <v>-</v>
      </c>
      <c r="C27" s="9" t="str">
        <f>IF(ISERROR(MATCH($A27,Tribunal!#REF!,0)),"-",SUMIF(Tribunal!#REF!,Distrito!$A27,Tribunal!C$13:C$13))</f>
        <v>-</v>
      </c>
      <c r="D27" s="10">
        <f t="shared" si="0"/>
        <v>0</v>
      </c>
      <c r="E27" s="9" t="str">
        <f>IF(ISERROR(MATCH($A27,Tribunal!#REF!,0)),"-",SUMIF(Tribunal!#REF!,Distrito!$A27,Tribunal!E$13:E$13))</f>
        <v>-</v>
      </c>
      <c r="F27" s="9" t="str">
        <f>IF(ISERROR(MATCH($A27,Tribunal!#REF!,0)),"-",SUMIF(Tribunal!#REF!,Distrito!$A27,Tribunal!F$13:F$13))</f>
        <v>-</v>
      </c>
      <c r="G27" s="10">
        <f t="shared" si="1"/>
        <v>0</v>
      </c>
      <c r="H27" s="8"/>
    </row>
    <row r="28" spans="1:8" ht="13.5" thickBot="1" x14ac:dyDescent="0.25">
      <c r="A28" s="14" t="s">
        <v>33</v>
      </c>
      <c r="B28" s="9" t="str">
        <f>IF(ISERROR(MATCH($A28,Tribunal!#REF!,0)),"-",SUMIF(Tribunal!#REF!,Distrito!$A28,Tribunal!B$13:B$13))</f>
        <v>-</v>
      </c>
      <c r="C28" s="9" t="str">
        <f>IF(ISERROR(MATCH($A28,Tribunal!#REF!,0)),"-",SUMIF(Tribunal!#REF!,Distrito!$A28,Tribunal!C$13:C$13))</f>
        <v>-</v>
      </c>
      <c r="D28" s="10">
        <f t="shared" si="0"/>
        <v>0</v>
      </c>
      <c r="E28" s="9" t="str">
        <f>IF(ISERROR(MATCH($A28,Tribunal!#REF!,0)),"-",SUMIF(Tribunal!#REF!,Distrito!$A28,Tribunal!E$13:E$13))</f>
        <v>-</v>
      </c>
      <c r="F28" s="9" t="str">
        <f>IF(ISERROR(MATCH($A28,Tribunal!#REF!,0)),"-",SUMIF(Tribunal!#REF!,Distrito!$A28,Tribunal!F$13:F$13))</f>
        <v>-</v>
      </c>
      <c r="G28" s="10">
        <f t="shared" si="1"/>
        <v>0</v>
      </c>
      <c r="H28" s="8"/>
    </row>
    <row r="29" spans="1:8" ht="13.5" thickBot="1" x14ac:dyDescent="0.25">
      <c r="A29" s="14" t="s">
        <v>34</v>
      </c>
      <c r="B29" s="9" t="str">
        <f>IF(ISERROR(MATCH($A29,Tribunal!#REF!,0)),"-",SUMIF(Tribunal!#REF!,Distrito!$A29,Tribunal!B$13:B$13))</f>
        <v>-</v>
      </c>
      <c r="C29" s="9" t="str">
        <f>IF(ISERROR(MATCH($A29,Tribunal!#REF!,0)),"-",SUMIF(Tribunal!#REF!,Distrito!$A29,Tribunal!C$13:C$13))</f>
        <v>-</v>
      </c>
      <c r="D29" s="10">
        <f t="shared" si="0"/>
        <v>0</v>
      </c>
      <c r="E29" s="9" t="str">
        <f>IF(ISERROR(MATCH($A29,Tribunal!#REF!,0)),"-",SUMIF(Tribunal!#REF!,Distrito!$A29,Tribunal!E$13:E$13))</f>
        <v>-</v>
      </c>
      <c r="F29" s="9" t="str">
        <f>IF(ISERROR(MATCH($A29,Tribunal!#REF!,0)),"-",SUMIF(Tribunal!#REF!,Distrito!$A29,Tribunal!F$13:F$13))</f>
        <v>-</v>
      </c>
      <c r="G29" s="10">
        <f t="shared" si="1"/>
        <v>0</v>
      </c>
      <c r="H29" s="8"/>
    </row>
    <row r="30" spans="1:8" ht="13.5" thickBot="1" x14ac:dyDescent="0.25">
      <c r="A30" s="14" t="s">
        <v>35</v>
      </c>
      <c r="B30" s="9" t="str">
        <f>IF(ISERROR(MATCH($A30,Tribunal!#REF!,0)),"-",SUMIF(Tribunal!#REF!,Distrito!$A30,Tribunal!B$13:B$13))</f>
        <v>-</v>
      </c>
      <c r="C30" s="9" t="str">
        <f>IF(ISERROR(MATCH($A30,Tribunal!#REF!,0)),"-",SUMIF(Tribunal!#REF!,Distrito!$A30,Tribunal!C$13:C$13))</f>
        <v>-</v>
      </c>
      <c r="D30" s="10">
        <f t="shared" si="0"/>
        <v>0</v>
      </c>
      <c r="E30" s="9" t="str">
        <f>IF(ISERROR(MATCH($A30,Tribunal!#REF!,0)),"-",SUMIF(Tribunal!#REF!,Distrito!$A30,Tribunal!E$13:E$13))</f>
        <v>-</v>
      </c>
      <c r="F30" s="9" t="str">
        <f>IF(ISERROR(MATCH($A30,Tribunal!#REF!,0)),"-",SUMIF(Tribunal!#REF!,Distrito!$A30,Tribunal!F$13:F$13))</f>
        <v>-</v>
      </c>
      <c r="G30" s="10">
        <f t="shared" si="1"/>
        <v>0</v>
      </c>
      <c r="H30" s="8"/>
    </row>
    <row r="31" spans="1:8" ht="13.5" thickBot="1" x14ac:dyDescent="0.25">
      <c r="A31" s="14" t="s">
        <v>36</v>
      </c>
      <c r="B31" s="9" t="str">
        <f>IF(ISERROR(MATCH($A31,Tribunal!#REF!,0)),"-",SUMIF(Tribunal!#REF!,Distrito!$A31,Tribunal!B$13:B$13))</f>
        <v>-</v>
      </c>
      <c r="C31" s="9" t="str">
        <f>IF(ISERROR(MATCH($A31,Tribunal!#REF!,0)),"-",SUMIF(Tribunal!#REF!,Distrito!$A31,Tribunal!C$13:C$13))</f>
        <v>-</v>
      </c>
      <c r="D31" s="10">
        <f t="shared" si="0"/>
        <v>0</v>
      </c>
      <c r="E31" s="9" t="str">
        <f>IF(ISERROR(MATCH($A31,Tribunal!#REF!,0)),"-",SUMIF(Tribunal!#REF!,Distrito!$A31,Tribunal!E$13:E$13))</f>
        <v>-</v>
      </c>
      <c r="F31" s="9" t="str">
        <f>IF(ISERROR(MATCH($A31,Tribunal!#REF!,0)),"-",SUMIF(Tribunal!#REF!,Distrito!$A31,Tribunal!F$13:F$13))</f>
        <v>-</v>
      </c>
      <c r="G31" s="10">
        <f t="shared" si="1"/>
        <v>0</v>
      </c>
      <c r="H31" s="8"/>
    </row>
    <row r="32" spans="1:8" ht="13.5" thickBot="1" x14ac:dyDescent="0.25">
      <c r="A32" s="14" t="s">
        <v>37</v>
      </c>
      <c r="B32" s="9" t="str">
        <f>IF(ISERROR(MATCH($A32,Tribunal!#REF!,0)),"-",SUMIF(Tribunal!#REF!,Distrito!$A32,Tribunal!B$13:B$13))</f>
        <v>-</v>
      </c>
      <c r="C32" s="9" t="str">
        <f>IF(ISERROR(MATCH($A32,Tribunal!#REF!,0)),"-",SUMIF(Tribunal!#REF!,Distrito!$A32,Tribunal!C$13:C$13))</f>
        <v>-</v>
      </c>
      <c r="D32" s="10">
        <f t="shared" si="0"/>
        <v>0</v>
      </c>
      <c r="E32" s="9" t="str">
        <f>IF(ISERROR(MATCH($A32,Tribunal!#REF!,0)),"-",SUMIF(Tribunal!#REF!,Distrito!$A32,Tribunal!E$13:E$13))</f>
        <v>-</v>
      </c>
      <c r="F32" s="9" t="str">
        <f>IF(ISERROR(MATCH($A32,Tribunal!#REF!,0)),"-",SUMIF(Tribunal!#REF!,Distrito!$A32,Tribunal!F$13:F$13))</f>
        <v>-</v>
      </c>
      <c r="G32" s="10">
        <f t="shared" si="1"/>
        <v>0</v>
      </c>
      <c r="H32" s="8"/>
    </row>
    <row r="33" spans="1:8" ht="13.5" thickBot="1" x14ac:dyDescent="0.25">
      <c r="A33" s="14" t="s">
        <v>38</v>
      </c>
      <c r="B33" s="9" t="str">
        <f>IF(ISERROR(MATCH($A33,Tribunal!#REF!,0)),"-",SUMIF(Tribunal!#REF!,Distrito!$A33,Tribunal!B$13:B$13))</f>
        <v>-</v>
      </c>
      <c r="C33" s="9" t="str">
        <f>IF(ISERROR(MATCH($A33,Tribunal!#REF!,0)),"-",SUMIF(Tribunal!#REF!,Distrito!$A33,Tribunal!C$13:C$13))</f>
        <v>-</v>
      </c>
      <c r="D33" s="10">
        <f t="shared" si="0"/>
        <v>0</v>
      </c>
      <c r="E33" s="9" t="str">
        <f>IF(ISERROR(MATCH($A33,Tribunal!#REF!,0)),"-",SUMIF(Tribunal!#REF!,Distrito!$A33,Tribunal!E$13:E$13))</f>
        <v>-</v>
      </c>
      <c r="F33" s="9" t="str">
        <f>IF(ISERROR(MATCH($A33,Tribunal!#REF!,0)),"-",SUMIF(Tribunal!#REF!,Distrito!$A33,Tribunal!F$13:F$13))</f>
        <v>-</v>
      </c>
      <c r="G33" s="10">
        <f t="shared" si="1"/>
        <v>0</v>
      </c>
      <c r="H33" s="8"/>
    </row>
    <row r="34" spans="1:8" ht="13.5" thickBot="1" x14ac:dyDescent="0.25">
      <c r="A34" s="14" t="s">
        <v>39</v>
      </c>
      <c r="B34" s="9" t="str">
        <f>IF(ISERROR(MATCH($A34,Tribunal!#REF!,0)),"-",SUMIF(Tribunal!#REF!,Distrito!$A34,Tribunal!B$13:B$13))</f>
        <v>-</v>
      </c>
      <c r="C34" s="9" t="str">
        <f>IF(ISERROR(MATCH($A34,Tribunal!#REF!,0)),"-",SUMIF(Tribunal!#REF!,Distrito!$A34,Tribunal!C$13:C$13))</f>
        <v>-</v>
      </c>
      <c r="D34" s="10">
        <f t="shared" si="0"/>
        <v>0</v>
      </c>
      <c r="E34" s="9" t="str">
        <f>IF(ISERROR(MATCH($A34,Tribunal!#REF!,0)),"-",SUMIF(Tribunal!#REF!,Distrito!$A34,Tribunal!E$13:E$13))</f>
        <v>-</v>
      </c>
      <c r="F34" s="9" t="str">
        <f>IF(ISERROR(MATCH($A34,Tribunal!#REF!,0)),"-",SUMIF(Tribunal!#REF!,Distrito!$A34,Tribunal!F$13:F$13))</f>
        <v>-</v>
      </c>
      <c r="G34" s="10">
        <f t="shared" si="1"/>
        <v>0</v>
      </c>
      <c r="H34" s="27"/>
    </row>
    <row r="35" spans="1:8" ht="13.5" thickBot="1" x14ac:dyDescent="0.25">
      <c r="A35" s="14" t="s">
        <v>40</v>
      </c>
      <c r="B35" s="9" t="str">
        <f>IF(ISERROR(MATCH($A35,Tribunal!#REF!,0)),"-",SUMIF(Tribunal!#REF!,Distrito!$A35,Tribunal!B$13:B$13))</f>
        <v>-</v>
      </c>
      <c r="C35" s="9" t="str">
        <f>IF(ISERROR(MATCH($A35,Tribunal!#REF!,0)),"-",SUMIF(Tribunal!#REF!,Distrito!$A35,Tribunal!C$13:C$13))</f>
        <v>-</v>
      </c>
      <c r="D35" s="10">
        <f t="shared" si="0"/>
        <v>0</v>
      </c>
      <c r="E35" s="9" t="str">
        <f>IF(ISERROR(MATCH($A35,Tribunal!#REF!,0)),"-",SUMIF(Tribunal!#REF!,Distrito!$A35,Tribunal!E$13:E$13))</f>
        <v>-</v>
      </c>
      <c r="F35" s="9" t="str">
        <f>IF(ISERROR(MATCH($A35,Tribunal!#REF!,0)),"-",SUMIF(Tribunal!#REF!,Distrito!$A35,Tribunal!F$13:F$13))</f>
        <v>-</v>
      </c>
      <c r="G35" s="10">
        <f t="shared" si="1"/>
        <v>0</v>
      </c>
      <c r="H35" s="8"/>
    </row>
    <row r="36" spans="1:8" ht="13.5" thickBot="1" x14ac:dyDescent="0.25">
      <c r="A36" s="14" t="s">
        <v>41</v>
      </c>
      <c r="B36" s="9" t="str">
        <f>IF(ISERROR(MATCH($A36,Tribunal!#REF!,0)),"-",SUMIF(Tribunal!#REF!,Distrito!$A36,Tribunal!B$13:B$13))</f>
        <v>-</v>
      </c>
      <c r="C36" s="9" t="str">
        <f>IF(ISERROR(MATCH($A36,Tribunal!#REF!,0)),"-",SUMIF(Tribunal!#REF!,Distrito!$A36,Tribunal!C$13:C$13))</f>
        <v>-</v>
      </c>
      <c r="D36" s="10">
        <f t="shared" si="0"/>
        <v>0</v>
      </c>
      <c r="E36" s="9" t="str">
        <f>IF(ISERROR(MATCH($A36,Tribunal!#REF!,0)),"-",SUMIF(Tribunal!#REF!,Distrito!$A36,Tribunal!E$13:E$13))</f>
        <v>-</v>
      </c>
      <c r="F36" s="9" t="str">
        <f>IF(ISERROR(MATCH($A36,Tribunal!#REF!,0)),"-",SUMIF(Tribunal!#REF!,Distrito!$A36,Tribunal!F$13:F$13))</f>
        <v>-</v>
      </c>
      <c r="G36" s="10">
        <f t="shared" si="1"/>
        <v>0</v>
      </c>
      <c r="H36" s="27"/>
    </row>
    <row r="37" spans="1:8" ht="13.5" thickBot="1" x14ac:dyDescent="0.25">
      <c r="A37" s="14" t="s">
        <v>42</v>
      </c>
      <c r="B37" s="9" t="str">
        <f>IF(ISERROR(MATCH($A37,Tribunal!#REF!,0)),"-",SUMIF(Tribunal!#REF!,Distrito!$A37,Tribunal!B$13:B$13))</f>
        <v>-</v>
      </c>
      <c r="C37" s="9" t="str">
        <f>IF(ISERROR(MATCH($A37,Tribunal!#REF!,0)),"-",SUMIF(Tribunal!#REF!,Distrito!$A37,Tribunal!C$13:C$13))</f>
        <v>-</v>
      </c>
      <c r="D37" s="10">
        <f t="shared" si="0"/>
        <v>0</v>
      </c>
      <c r="E37" s="9" t="str">
        <f>IF(ISERROR(MATCH($A37,Tribunal!#REF!,0)),"-",SUMIF(Tribunal!#REF!,Distrito!$A37,Tribunal!E$13:E$13))</f>
        <v>-</v>
      </c>
      <c r="F37" s="9" t="str">
        <f>IF(ISERROR(MATCH($A37,Tribunal!#REF!,0)),"-",SUMIF(Tribunal!#REF!,Distrito!$A37,Tribunal!F$13:F$13))</f>
        <v>-</v>
      </c>
      <c r="G37" s="10">
        <f t="shared" si="1"/>
        <v>0</v>
      </c>
      <c r="H37" s="8"/>
    </row>
    <row r="38" spans="1:8" ht="13.5" thickBot="1" x14ac:dyDescent="0.25">
      <c r="A38" s="14" t="s">
        <v>43</v>
      </c>
      <c r="B38" s="9" t="str">
        <f>IF(ISERROR(MATCH($A38,Tribunal!#REF!,0)),"-",SUMIF(Tribunal!#REF!,Distrito!$A38,Tribunal!B$13:B$13))</f>
        <v>-</v>
      </c>
      <c r="C38" s="9" t="str">
        <f>IF(ISERROR(MATCH($A38,Tribunal!#REF!,0)),"-",SUMIF(Tribunal!#REF!,Distrito!$A38,Tribunal!C$13:C$13))</f>
        <v>-</v>
      </c>
      <c r="D38" s="10">
        <f t="shared" si="0"/>
        <v>0</v>
      </c>
      <c r="E38" s="9" t="str">
        <f>IF(ISERROR(MATCH($A38,Tribunal!#REF!,0)),"-",SUMIF(Tribunal!#REF!,Distrito!$A38,Tribunal!E$13:E$13))</f>
        <v>-</v>
      </c>
      <c r="F38" s="9" t="str">
        <f>IF(ISERROR(MATCH($A38,Tribunal!#REF!,0)),"-",SUMIF(Tribunal!#REF!,Distrito!$A38,Tribunal!F$13:F$13))</f>
        <v>-</v>
      </c>
      <c r="G38" s="10">
        <f t="shared" si="1"/>
        <v>0</v>
      </c>
      <c r="H38" s="27"/>
    </row>
    <row r="39" spans="1:8" ht="13.5" thickBot="1" x14ac:dyDescent="0.25">
      <c r="A39" s="14" t="s">
        <v>44</v>
      </c>
      <c r="B39" s="9" t="str">
        <f>IF(ISERROR(MATCH($A39,Tribunal!#REF!,0)),"-",SUMIF(Tribunal!#REF!,Distrito!$A39,Tribunal!B$13:B$13))</f>
        <v>-</v>
      </c>
      <c r="C39" s="9" t="str">
        <f>IF(ISERROR(MATCH($A39,Tribunal!#REF!,0)),"-",SUMIF(Tribunal!#REF!,Distrito!$A39,Tribunal!C$13:C$13))</f>
        <v>-</v>
      </c>
      <c r="D39" s="10">
        <f t="shared" si="0"/>
        <v>0</v>
      </c>
      <c r="E39" s="9" t="str">
        <f>IF(ISERROR(MATCH($A39,Tribunal!#REF!,0)),"-",SUMIF(Tribunal!#REF!,Distrito!$A39,Tribunal!E$13:E$13))</f>
        <v>-</v>
      </c>
      <c r="F39" s="9" t="str">
        <f>IF(ISERROR(MATCH($A39,Tribunal!#REF!,0)),"-",SUMIF(Tribunal!#REF!,Distrito!$A39,Tribunal!F$13:F$13))</f>
        <v>-</v>
      </c>
      <c r="G39" s="10">
        <f t="shared" si="1"/>
        <v>0</v>
      </c>
      <c r="H39" s="8"/>
    </row>
    <row r="40" spans="1:8" ht="13.5" thickBot="1" x14ac:dyDescent="0.25">
      <c r="A40" s="14" t="s">
        <v>45</v>
      </c>
      <c r="B40" s="9" t="str">
        <f>IF(ISERROR(MATCH($A40,Tribunal!#REF!,0)),"-",SUMIF(Tribunal!#REF!,Distrito!$A40,Tribunal!B$13:B$13))</f>
        <v>-</v>
      </c>
      <c r="C40" s="9" t="str">
        <f>IF(ISERROR(MATCH($A40,Tribunal!#REF!,0)),"-",SUMIF(Tribunal!#REF!,Distrito!$A40,Tribunal!C$13:C$13))</f>
        <v>-</v>
      </c>
      <c r="D40" s="10">
        <f t="shared" si="0"/>
        <v>0</v>
      </c>
      <c r="E40" s="9" t="str">
        <f>IF(ISERROR(MATCH($A40,Tribunal!#REF!,0)),"-",SUMIF(Tribunal!#REF!,Distrito!$A40,Tribunal!E$13:E$13))</f>
        <v>-</v>
      </c>
      <c r="F40" s="9" t="str">
        <f>IF(ISERROR(MATCH($A40,Tribunal!#REF!,0)),"-",SUMIF(Tribunal!#REF!,Distrito!$A40,Tribunal!F$13:F$13))</f>
        <v>-</v>
      </c>
      <c r="G40" s="10">
        <f t="shared" si="1"/>
        <v>0</v>
      </c>
      <c r="H40" s="27"/>
    </row>
    <row r="41" spans="1:8" ht="13.5" thickBot="1" x14ac:dyDescent="0.25">
      <c r="A41" s="14" t="s">
        <v>46</v>
      </c>
      <c r="B41" s="9" t="str">
        <f>IF(ISERROR(MATCH($A41,Tribunal!#REF!,0)),"-",SUMIF(Tribunal!#REF!,Distrito!$A41,Tribunal!B$13:B$13))</f>
        <v>-</v>
      </c>
      <c r="C41" s="9" t="str">
        <f>IF(ISERROR(MATCH($A41,Tribunal!#REF!,0)),"-",SUMIF(Tribunal!#REF!,Distrito!$A41,Tribunal!C$13:C$13))</f>
        <v>-</v>
      </c>
      <c r="D41" s="10">
        <f t="shared" si="0"/>
        <v>0</v>
      </c>
      <c r="E41" s="9" t="str">
        <f>IF(ISERROR(MATCH($A41,Tribunal!#REF!,0)),"-",SUMIF(Tribunal!#REF!,Distrito!$A41,Tribunal!E$13:E$13))</f>
        <v>-</v>
      </c>
      <c r="F41" s="9" t="str">
        <f>IF(ISERROR(MATCH($A41,Tribunal!#REF!,0)),"-",SUMIF(Tribunal!#REF!,Distrito!$A41,Tribunal!F$13:F$13))</f>
        <v>-</v>
      </c>
      <c r="G41" s="10">
        <f t="shared" si="1"/>
        <v>0</v>
      </c>
      <c r="H41" s="27"/>
    </row>
    <row r="42" spans="1:8" ht="13.5" thickBot="1" x14ac:dyDescent="0.25">
      <c r="A42" s="14" t="s">
        <v>47</v>
      </c>
      <c r="B42" s="9" t="str">
        <f>IF(ISERROR(MATCH($A42,Tribunal!#REF!,0)),"-",SUMIF(Tribunal!#REF!,Distrito!$A42,Tribunal!B$13:B$13))</f>
        <v>-</v>
      </c>
      <c r="C42" s="9" t="str">
        <f>IF(ISERROR(MATCH($A42,Tribunal!#REF!,0)),"-",SUMIF(Tribunal!#REF!,Distrito!$A42,Tribunal!C$13:C$13))</f>
        <v>-</v>
      </c>
      <c r="D42" s="10">
        <f t="shared" si="0"/>
        <v>0</v>
      </c>
      <c r="E42" s="9" t="str">
        <f>IF(ISERROR(MATCH($A42,Tribunal!#REF!,0)),"-",SUMIF(Tribunal!#REF!,Distrito!$A42,Tribunal!E$13:E$13))</f>
        <v>-</v>
      </c>
      <c r="F42" s="9" t="str">
        <f>IF(ISERROR(MATCH($A42,Tribunal!#REF!,0)),"-",SUMIF(Tribunal!#REF!,Distrito!$A42,Tribunal!F$13:F$13))</f>
        <v>-</v>
      </c>
      <c r="G42" s="10">
        <f t="shared" si="1"/>
        <v>0</v>
      </c>
      <c r="H42" s="8"/>
    </row>
    <row r="43" spans="1:8" ht="13.5" thickBot="1" x14ac:dyDescent="0.25">
      <c r="A43" s="14" t="s">
        <v>48</v>
      </c>
      <c r="B43" s="9" t="str">
        <f>IF(ISERROR(MATCH($A43,Tribunal!#REF!,0)),"-",SUMIF(Tribunal!#REF!,Distrito!$A43,Tribunal!B$13:B$13))</f>
        <v>-</v>
      </c>
      <c r="C43" s="9" t="str">
        <f>IF(ISERROR(MATCH($A43,Tribunal!#REF!,0)),"-",SUMIF(Tribunal!#REF!,Distrito!$A43,Tribunal!C$13:C$13))</f>
        <v>-</v>
      </c>
      <c r="D43" s="10">
        <f t="shared" si="0"/>
        <v>0</v>
      </c>
      <c r="E43" s="9" t="str">
        <f>IF(ISERROR(MATCH($A43,Tribunal!#REF!,0)),"-",SUMIF(Tribunal!#REF!,Distrito!$A43,Tribunal!E$13:E$13))</f>
        <v>-</v>
      </c>
      <c r="F43" s="9" t="str">
        <f>IF(ISERROR(MATCH($A43,Tribunal!#REF!,0)),"-",SUMIF(Tribunal!#REF!,Distrito!$A43,Tribunal!F$13:F$13))</f>
        <v>-</v>
      </c>
      <c r="G43" s="10">
        <f t="shared" si="1"/>
        <v>0</v>
      </c>
      <c r="H43" s="8"/>
    </row>
    <row r="44" spans="1:8" ht="13.5" thickBot="1" x14ac:dyDescent="0.25">
      <c r="A44" s="14" t="s">
        <v>49</v>
      </c>
      <c r="B44" s="9" t="str">
        <f>IF(ISERROR(MATCH($A44,Tribunal!#REF!,0)),"-",SUMIF(Tribunal!#REF!,Distrito!$A44,Tribunal!B$13:B$13))</f>
        <v>-</v>
      </c>
      <c r="C44" s="9" t="str">
        <f>IF(ISERROR(MATCH($A44,Tribunal!#REF!,0)),"-",SUMIF(Tribunal!#REF!,Distrito!$A44,Tribunal!C$13:C$13))</f>
        <v>-</v>
      </c>
      <c r="D44" s="10">
        <f t="shared" si="0"/>
        <v>0</v>
      </c>
      <c r="E44" s="9" t="str">
        <f>IF(ISERROR(MATCH($A44,Tribunal!#REF!,0)),"-",SUMIF(Tribunal!#REF!,Distrito!$A44,Tribunal!E$13:E$13))</f>
        <v>-</v>
      </c>
      <c r="F44" s="9" t="str">
        <f>IF(ISERROR(MATCH($A44,Tribunal!#REF!,0)),"-",SUMIF(Tribunal!#REF!,Distrito!$A44,Tribunal!F$13:F$13))</f>
        <v>-</v>
      </c>
      <c r="G44" s="10">
        <f t="shared" si="1"/>
        <v>0</v>
      </c>
      <c r="H44" s="8"/>
    </row>
    <row r="45" spans="1:8" ht="13.5" thickBot="1" x14ac:dyDescent="0.25">
      <c r="A45" s="14" t="s">
        <v>50</v>
      </c>
      <c r="B45" s="9" t="str">
        <f>IF(ISERROR(MATCH($A45,Tribunal!#REF!,0)),"-",SUMIF(Tribunal!#REF!,Distrito!$A45,Tribunal!B$13:B$13))</f>
        <v>-</v>
      </c>
      <c r="C45" s="9" t="str">
        <f>IF(ISERROR(MATCH($A45,Tribunal!#REF!,0)),"-",SUMIF(Tribunal!#REF!,Distrito!$A45,Tribunal!C$13:C$13))</f>
        <v>-</v>
      </c>
      <c r="D45" s="10">
        <f t="shared" si="0"/>
        <v>0</v>
      </c>
      <c r="E45" s="9" t="str">
        <f>IF(ISERROR(MATCH($A45,Tribunal!#REF!,0)),"-",SUMIF(Tribunal!#REF!,Distrito!$A45,Tribunal!E$13:E$13))</f>
        <v>-</v>
      </c>
      <c r="F45" s="9" t="str">
        <f>IF(ISERROR(MATCH($A45,Tribunal!#REF!,0)),"-",SUMIF(Tribunal!#REF!,Distrito!$A45,Tribunal!F$13:F$13))</f>
        <v>-</v>
      </c>
      <c r="G45" s="10">
        <f t="shared" si="1"/>
        <v>0</v>
      </c>
      <c r="H45" s="27"/>
    </row>
    <row r="46" spans="1:8" ht="13.5" thickBot="1" x14ac:dyDescent="0.25">
      <c r="A46" s="14" t="s">
        <v>51</v>
      </c>
      <c r="B46" s="9" t="str">
        <f>IF(ISERROR(MATCH($A46,Tribunal!#REF!,0)),"-",SUMIF(Tribunal!#REF!,Distrito!$A46,Tribunal!B$13:B$13))</f>
        <v>-</v>
      </c>
      <c r="C46" s="9" t="str">
        <f>IF(ISERROR(MATCH($A46,Tribunal!#REF!,0)),"-",SUMIF(Tribunal!#REF!,Distrito!$A46,Tribunal!C$13:C$13))</f>
        <v>-</v>
      </c>
      <c r="D46" s="10">
        <f t="shared" si="0"/>
        <v>0</v>
      </c>
      <c r="E46" s="9" t="str">
        <f>IF(ISERROR(MATCH($A46,Tribunal!#REF!,0)),"-",SUMIF(Tribunal!#REF!,Distrito!$A46,Tribunal!E$13:E$13))</f>
        <v>-</v>
      </c>
      <c r="F46" s="9" t="str">
        <f>IF(ISERROR(MATCH($A46,Tribunal!#REF!,0)),"-",SUMIF(Tribunal!#REF!,Distrito!$A46,Tribunal!F$13:F$13))</f>
        <v>-</v>
      </c>
      <c r="G46" s="10">
        <f t="shared" si="1"/>
        <v>0</v>
      </c>
      <c r="H46" s="8"/>
    </row>
    <row r="47" spans="1:8" ht="13.5" thickBot="1" x14ac:dyDescent="0.25">
      <c r="A47" s="14" t="s">
        <v>52</v>
      </c>
      <c r="B47" s="9" t="str">
        <f>IF(ISERROR(MATCH($A47,Tribunal!#REF!,0)),"-",SUMIF(Tribunal!#REF!,Distrito!$A47,Tribunal!B$13:B$13))</f>
        <v>-</v>
      </c>
      <c r="C47" s="9" t="str">
        <f>IF(ISERROR(MATCH($A47,Tribunal!#REF!,0)),"-",SUMIF(Tribunal!#REF!,Distrito!$A47,Tribunal!C$13:C$13))</f>
        <v>-</v>
      </c>
      <c r="D47" s="10">
        <f t="shared" si="0"/>
        <v>0</v>
      </c>
      <c r="E47" s="9" t="str">
        <f>IF(ISERROR(MATCH($A47,Tribunal!#REF!,0)),"-",SUMIF(Tribunal!#REF!,Distrito!$A47,Tribunal!E$13:E$13))</f>
        <v>-</v>
      </c>
      <c r="F47" s="9" t="str">
        <f>IF(ISERROR(MATCH($A47,Tribunal!#REF!,0)),"-",SUMIF(Tribunal!#REF!,Distrito!$A47,Tribunal!F$13:F$13))</f>
        <v>-</v>
      </c>
      <c r="G47" s="10">
        <f t="shared" si="1"/>
        <v>0</v>
      </c>
      <c r="H47" s="8"/>
    </row>
    <row r="48" spans="1:8" ht="21" customHeight="1" thickBot="1" x14ac:dyDescent="0.25">
      <c r="A48" s="16" t="s">
        <v>6</v>
      </c>
      <c r="B48" s="11">
        <f t="shared" ref="B48:G48" si="2">SUM(B13:B47)</f>
        <v>0</v>
      </c>
      <c r="C48" s="11">
        <f t="shared" si="2"/>
        <v>0</v>
      </c>
      <c r="D48" s="11">
        <f t="shared" si="2"/>
        <v>0</v>
      </c>
      <c r="E48" s="12">
        <f t="shared" si="2"/>
        <v>0</v>
      </c>
      <c r="F48" s="12">
        <f t="shared" si="2"/>
        <v>0</v>
      </c>
      <c r="G48" s="11">
        <f t="shared" si="2"/>
        <v>0</v>
      </c>
      <c r="H48" s="8"/>
    </row>
    <row r="49" spans="1:7" s="37" customFormat="1" x14ac:dyDescent="0.25">
      <c r="A49" s="28" t="str">
        <f>Tribunal!A16</f>
        <v>*Sin considerar la fecha de entrada</v>
      </c>
      <c r="B49" s="36"/>
      <c r="C49" s="36"/>
      <c r="D49" s="36"/>
      <c r="E49" s="36"/>
      <c r="F49" s="36"/>
      <c r="G49" s="36"/>
    </row>
    <row r="50" spans="1:7" s="37" customFormat="1" x14ac:dyDescent="0.25">
      <c r="A50" s="28" t="e">
        <f>Tribunal!#REF!</f>
        <v>#REF!</v>
      </c>
      <c r="B50" s="36"/>
      <c r="C50" s="36"/>
      <c r="D50" s="36"/>
      <c r="E50" s="36"/>
      <c r="F50" s="36"/>
      <c r="G50" s="36"/>
    </row>
    <row r="51" spans="1:7" s="24" customFormat="1" x14ac:dyDescent="0.25">
      <c r="A51" s="28" t="e">
        <f>Tribunal!#REF!</f>
        <v>#REF!</v>
      </c>
      <c r="B51" s="35"/>
      <c r="C51" s="35"/>
      <c r="D51" s="35"/>
      <c r="E51" s="35"/>
      <c r="F51" s="35"/>
      <c r="G51" s="35"/>
    </row>
    <row r="52" spans="1:7" s="24" customFormat="1" x14ac:dyDescent="0.25">
      <c r="A52" s="28" t="e">
        <f>Tribunal!#REF!</f>
        <v>#REF!</v>
      </c>
      <c r="B52" s="35"/>
      <c r="C52" s="35"/>
      <c r="D52" s="35"/>
      <c r="E52" s="35"/>
      <c r="F52" s="35"/>
      <c r="G52" s="35"/>
    </row>
    <row r="53" spans="1:7" s="37" customFormat="1" x14ac:dyDescent="0.25">
      <c r="A53" s="28" t="str">
        <f>Tribunal!A17</f>
        <v>Nota: Cifras de carácter preliminar, sujetas a verificación</v>
      </c>
      <c r="B53" s="36"/>
      <c r="C53" s="36"/>
      <c r="D53" s="36"/>
      <c r="E53" s="36"/>
      <c r="F53" s="36"/>
      <c r="G53" s="36"/>
    </row>
    <row r="54" spans="1:7" x14ac:dyDescent="0.2">
      <c r="A54" s="29"/>
      <c r="B54" s="29"/>
      <c r="C54" s="29"/>
      <c r="D54" s="29"/>
      <c r="E54" s="29"/>
      <c r="F54" s="29"/>
      <c r="G54" s="29"/>
    </row>
    <row r="55" spans="1:7" x14ac:dyDescent="0.2">
      <c r="A55" s="29"/>
      <c r="B55" s="29"/>
      <c r="C55" s="29"/>
      <c r="D55" s="29"/>
      <c r="E55" s="29"/>
      <c r="F55" s="29"/>
      <c r="G55" s="29"/>
    </row>
    <row r="56" spans="1:7" x14ac:dyDescent="0.2">
      <c r="A56" s="29"/>
      <c r="B56" s="29"/>
      <c r="C56" s="29"/>
      <c r="D56" s="29"/>
      <c r="E56" s="29"/>
      <c r="F56" s="29"/>
      <c r="G56" s="29"/>
    </row>
  </sheetData>
  <mergeCells count="5">
    <mergeCell ref="A11:A12"/>
    <mergeCell ref="B11:C11"/>
    <mergeCell ref="D11:D12"/>
    <mergeCell ref="E11:F11"/>
    <mergeCell ref="G11:G12"/>
  </mergeCells>
  <printOptions horizontalCentered="1"/>
  <pageMargins left="0" right="0" top="0.27559055118110237" bottom="0.78740157480314965" header="0" footer="0.39370078740157483"/>
  <pageSetup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workbookViewId="0">
      <selection activeCell="E12" sqref="E12:F22"/>
    </sheetView>
  </sheetViews>
  <sheetFormatPr baseColWidth="10" defaultColWidth="11.42578125" defaultRowHeight="12.75" x14ac:dyDescent="0.2"/>
  <cols>
    <col min="1" max="1" width="30.140625" customWidth="1"/>
    <col min="2" max="2" width="15.5703125" customWidth="1"/>
    <col min="3" max="3" width="14.85546875" customWidth="1"/>
    <col min="4" max="4" width="12.5703125" customWidth="1"/>
    <col min="5" max="5" width="15.85546875" customWidth="1"/>
    <col min="6" max="6" width="14.85546875" customWidth="1"/>
    <col min="7" max="7" width="12.7109375" customWidth="1"/>
  </cols>
  <sheetData>
    <row r="1" spans="1:7" x14ac:dyDescent="0.2">
      <c r="B1" s="19"/>
      <c r="C1" s="19"/>
      <c r="D1" s="19"/>
      <c r="E1" s="19"/>
      <c r="F1" s="19"/>
      <c r="G1" s="19"/>
    </row>
    <row r="2" spans="1:7" ht="15" x14ac:dyDescent="0.25">
      <c r="A2" s="5"/>
      <c r="B2" s="19"/>
      <c r="C2" s="19"/>
      <c r="D2" s="19"/>
      <c r="E2" s="19"/>
      <c r="F2" s="19"/>
      <c r="G2" s="19"/>
    </row>
    <row r="3" spans="1:7" ht="15" x14ac:dyDescent="0.25">
      <c r="A3" s="5"/>
      <c r="B3" s="19"/>
      <c r="C3" s="19"/>
      <c r="D3" s="19"/>
      <c r="E3" s="19"/>
      <c r="F3" s="19"/>
      <c r="G3" s="19"/>
    </row>
    <row r="4" spans="1:7" ht="15" x14ac:dyDescent="0.25">
      <c r="A4" s="5"/>
      <c r="B4" s="19"/>
      <c r="C4" s="19"/>
      <c r="D4" s="19"/>
      <c r="E4" s="19"/>
      <c r="F4" s="19"/>
      <c r="G4" s="19"/>
    </row>
    <row r="5" spans="1:7" ht="25.5" customHeight="1" x14ac:dyDescent="0.25">
      <c r="A5" s="5" t="str">
        <f>Distrito!A6</f>
        <v>JURISDICCIÓN DE REESTRUCTRACIÓN Y LIQUIDACIÓN: CORTES DE APELACIÓN</v>
      </c>
      <c r="B5" s="19"/>
      <c r="C5" s="19"/>
      <c r="D5" s="19"/>
      <c r="E5" s="19"/>
      <c r="F5" s="19"/>
      <c r="G5" s="19"/>
    </row>
    <row r="6" spans="1:7" ht="21.75" customHeight="1" x14ac:dyDescent="0.2">
      <c r="A6" s="6" t="str">
        <f>Distrito!A7</f>
        <v>ENTRADA Y SALIDA DE CASOS</v>
      </c>
      <c r="B6" s="20"/>
      <c r="C6" s="20"/>
      <c r="D6" s="20"/>
      <c r="E6" s="20"/>
      <c r="F6" s="20"/>
      <c r="G6" s="20"/>
    </row>
    <row r="7" spans="1:7" ht="21.75" customHeight="1" x14ac:dyDescent="0.2">
      <c r="A7" s="7" t="str">
        <f>Distrito!A8</f>
        <v>Enero-Septiembre 2021</v>
      </c>
      <c r="B7" s="7"/>
      <c r="C7" s="7"/>
      <c r="D7" s="7"/>
      <c r="E7" s="7"/>
      <c r="F7" s="7"/>
      <c r="G7" s="7"/>
    </row>
    <row r="8" spans="1:7" ht="21.75" customHeight="1" x14ac:dyDescent="0.2">
      <c r="A8" s="21"/>
      <c r="B8" s="21"/>
      <c r="C8" s="21"/>
      <c r="D8" s="21"/>
      <c r="E8" s="21"/>
      <c r="F8" s="21"/>
      <c r="G8" s="21"/>
    </row>
    <row r="9" spans="1:7" ht="19.5" customHeight="1" thickBot="1" x14ac:dyDescent="0.25">
      <c r="A9" s="75" t="s">
        <v>53</v>
      </c>
      <c r="B9" s="75"/>
      <c r="C9" s="75"/>
      <c r="D9" s="75"/>
      <c r="E9" s="75"/>
      <c r="F9" s="75"/>
      <c r="G9" s="75"/>
    </row>
    <row r="10" spans="1:7" ht="21" customHeight="1" thickBot="1" x14ac:dyDescent="0.25">
      <c r="A10" s="76" t="s">
        <v>17</v>
      </c>
      <c r="B10" s="78" t="s">
        <v>54</v>
      </c>
      <c r="C10" s="79"/>
      <c r="D10" s="80"/>
      <c r="E10" s="78" t="s">
        <v>55</v>
      </c>
      <c r="F10" s="79"/>
      <c r="G10" s="80"/>
    </row>
    <row r="11" spans="1:7" ht="24.75" customHeight="1" thickBot="1" x14ac:dyDescent="0.25">
      <c r="A11" s="77"/>
      <c r="B11" s="17" t="s">
        <v>19</v>
      </c>
      <c r="C11" s="17" t="s">
        <v>56</v>
      </c>
      <c r="D11" s="18" t="s">
        <v>6</v>
      </c>
      <c r="E11" s="17" t="s">
        <v>19</v>
      </c>
      <c r="F11" s="17" t="s">
        <v>56</v>
      </c>
      <c r="G11" s="18" t="s">
        <v>6</v>
      </c>
    </row>
    <row r="12" spans="1:7" ht="24" customHeight="1" thickBot="1" x14ac:dyDescent="0.25">
      <c r="A12" s="31" t="s">
        <v>10</v>
      </c>
      <c r="B12" s="9" t="str">
        <f>IF(ISERROR(MATCH($A12,Tribunal!#REF!,0)),"-",SUMIF(Tribunal!#REF!,$A12,Tribunal!B$13:B$13))</f>
        <v>-</v>
      </c>
      <c r="C12" s="9" t="str">
        <f>IF(ISERROR(MATCH($A12,Tribunal!#REF!,0)),"-",SUMIF(Tribunal!#REF!,$A12,Tribunal!C$13:C$13))</f>
        <v>-</v>
      </c>
      <c r="D12" s="15">
        <f t="shared" ref="D12:D22" si="0">SUM(B12:C12)</f>
        <v>0</v>
      </c>
      <c r="E12" s="9" t="str">
        <f>IF(ISERROR(MATCH($A12,Tribunal!#REF!,0)),"-",SUMIF(Tribunal!#REF!,$A12,Tribunal!E$13:E$13))</f>
        <v>-</v>
      </c>
      <c r="F12" s="9" t="str">
        <f>IF(ISERROR(MATCH($A12,Tribunal!#REF!,0)),"-",SUMIF(Tribunal!#REF!,$A12,Tribunal!F$13:F$13))</f>
        <v>-</v>
      </c>
      <c r="G12" s="15">
        <f t="shared" ref="G12:G22" si="1">SUM(E12:F12)</f>
        <v>0</v>
      </c>
    </row>
    <row r="13" spans="1:7" ht="24" customHeight="1" thickBot="1" x14ac:dyDescent="0.25">
      <c r="A13" s="31" t="s">
        <v>20</v>
      </c>
      <c r="B13" s="9" t="str">
        <f>IF(ISERROR(MATCH($A13,Tribunal!#REF!,0)),"-",SUMIF(Tribunal!#REF!,$A13,Tribunal!B$13:B$13))</f>
        <v>-</v>
      </c>
      <c r="C13" s="9" t="str">
        <f>IF(ISERROR(MATCH($A13,Tribunal!#REF!,0)),"-",SUMIF(Tribunal!#REF!,$A13,Tribunal!C$13:C$13))</f>
        <v>-</v>
      </c>
      <c r="D13" s="15">
        <f t="shared" si="0"/>
        <v>0</v>
      </c>
      <c r="E13" s="9" t="str">
        <f>IF(ISERROR(MATCH($A13,Tribunal!#REF!,0)),"-",SUMIF(Tribunal!#REF!,$A13,Tribunal!E$13:E$13))</f>
        <v>-</v>
      </c>
      <c r="F13" s="9" t="str">
        <f>IF(ISERROR(MATCH($A13,Tribunal!#REF!,0)),"-",SUMIF(Tribunal!#REF!,$A13,Tribunal!F$13:F$13))</f>
        <v>-</v>
      </c>
      <c r="G13" s="15">
        <f t="shared" si="1"/>
        <v>0</v>
      </c>
    </row>
    <row r="14" spans="1:7" ht="24" customHeight="1" thickBot="1" x14ac:dyDescent="0.25">
      <c r="A14" s="31" t="s">
        <v>12</v>
      </c>
      <c r="B14" s="9" t="str">
        <f>IF(ISERROR(MATCH($A14,Tribunal!#REF!,0)),"-",SUMIF(Tribunal!#REF!,$A14,Tribunal!B$13:B$13))</f>
        <v>-</v>
      </c>
      <c r="C14" s="9" t="str">
        <f>IF(ISERROR(MATCH($A14,Tribunal!#REF!,0)),"-",SUMIF(Tribunal!#REF!,$A14,Tribunal!C$13:C$13))</f>
        <v>-</v>
      </c>
      <c r="D14" s="15">
        <f t="shared" si="0"/>
        <v>0</v>
      </c>
      <c r="E14" s="9" t="str">
        <f>IF(ISERROR(MATCH($A14,Tribunal!#REF!,0)),"-",SUMIF(Tribunal!#REF!,$A14,Tribunal!E$13:E$13))</f>
        <v>-</v>
      </c>
      <c r="F14" s="9" t="str">
        <f>IF(ISERROR(MATCH($A14,Tribunal!#REF!,0)),"-",SUMIF(Tribunal!#REF!,$A14,Tribunal!F$13:F$13))</f>
        <v>-</v>
      </c>
      <c r="G14" s="15">
        <f t="shared" si="1"/>
        <v>0</v>
      </c>
    </row>
    <row r="15" spans="1:7" ht="24" customHeight="1" thickBot="1" x14ac:dyDescent="0.25">
      <c r="A15" s="31" t="s">
        <v>57</v>
      </c>
      <c r="B15" s="9" t="str">
        <f>IF(ISERROR(MATCH($A15,Tribunal!#REF!,0)),"-",SUMIF(Tribunal!#REF!,$A15,Tribunal!B$13:B$13))</f>
        <v>-</v>
      </c>
      <c r="C15" s="9" t="str">
        <f>IF(ISERROR(MATCH($A15,Tribunal!#REF!,0)),"-",SUMIF(Tribunal!#REF!,$A15,Tribunal!C$13:C$13))</f>
        <v>-</v>
      </c>
      <c r="D15" s="15">
        <f t="shared" si="0"/>
        <v>0</v>
      </c>
      <c r="E15" s="9" t="str">
        <f>IF(ISERROR(MATCH($A15,Tribunal!#REF!,0)),"-",SUMIF(Tribunal!#REF!,$A15,Tribunal!E$13:E$13))</f>
        <v>-</v>
      </c>
      <c r="F15" s="9" t="str">
        <f>IF(ISERROR(MATCH($A15,Tribunal!#REF!,0)),"-",SUMIF(Tribunal!#REF!,$A15,Tribunal!F$13:F$13))</f>
        <v>-</v>
      </c>
      <c r="G15" s="15">
        <f t="shared" si="1"/>
        <v>0</v>
      </c>
    </row>
    <row r="16" spans="1:7" ht="24" customHeight="1" thickBot="1" x14ac:dyDescent="0.25">
      <c r="A16" s="31" t="s">
        <v>24</v>
      </c>
      <c r="B16" s="9" t="str">
        <f>IF(ISERROR(MATCH($A16,Tribunal!#REF!,0)),"-",SUMIF(Tribunal!#REF!,$A16,Tribunal!B$13:B$13))</f>
        <v>-</v>
      </c>
      <c r="C16" s="9" t="str">
        <f>IF(ISERROR(MATCH($A16,Tribunal!#REF!,0)),"-",SUMIF(Tribunal!#REF!,$A16,Tribunal!C$13:C$13))</f>
        <v>-</v>
      </c>
      <c r="D16" s="15">
        <f t="shared" si="0"/>
        <v>0</v>
      </c>
      <c r="E16" s="9" t="str">
        <f>IF(ISERROR(MATCH($A16,Tribunal!#REF!,0)),"-",SUMIF(Tribunal!#REF!,$A16,Tribunal!E$13:E$13))</f>
        <v>-</v>
      </c>
      <c r="F16" s="9" t="str">
        <f>IF(ISERROR(MATCH($A16,Tribunal!#REF!,0)),"-",SUMIF(Tribunal!#REF!,$A16,Tribunal!F$13:F$13))</f>
        <v>-</v>
      </c>
      <c r="G16" s="15">
        <f t="shared" si="1"/>
        <v>0</v>
      </c>
    </row>
    <row r="17" spans="1:7" ht="24" customHeight="1" thickBot="1" x14ac:dyDescent="0.25">
      <c r="A17" s="31" t="s">
        <v>58</v>
      </c>
      <c r="B17" s="9" t="str">
        <f>IF(ISERROR(MATCH($A17,Tribunal!#REF!,0)),"-",SUMIF(Tribunal!#REF!,$A17,Tribunal!B$13:B$13))</f>
        <v>-</v>
      </c>
      <c r="C17" s="9" t="str">
        <f>IF(ISERROR(MATCH($A17,Tribunal!#REF!,0)),"-",SUMIF(Tribunal!#REF!,$A17,Tribunal!C$13:C$13))</f>
        <v>-</v>
      </c>
      <c r="D17" s="15">
        <f t="shared" si="0"/>
        <v>0</v>
      </c>
      <c r="E17" s="9" t="str">
        <f>IF(ISERROR(MATCH($A17,Tribunal!#REF!,0)),"-",SUMIF(Tribunal!#REF!,$A17,Tribunal!E$13:E$13))</f>
        <v>-</v>
      </c>
      <c r="F17" s="9" t="str">
        <f>IF(ISERROR(MATCH($A17,Tribunal!#REF!,0)),"-",SUMIF(Tribunal!#REF!,$A17,Tribunal!F$13:F$13))</f>
        <v>-</v>
      </c>
      <c r="G17" s="15">
        <f t="shared" si="1"/>
        <v>0</v>
      </c>
    </row>
    <row r="18" spans="1:7" ht="24" customHeight="1" thickBot="1" x14ac:dyDescent="0.25">
      <c r="A18" s="31" t="s">
        <v>59</v>
      </c>
      <c r="B18" s="9" t="str">
        <f>IF(ISERROR(MATCH($A18,Tribunal!#REF!,0)),"-",SUMIF(Tribunal!#REF!,$A18,Tribunal!B$13:B$13))</f>
        <v>-</v>
      </c>
      <c r="C18" s="9" t="str">
        <f>IF(ISERROR(MATCH($A18,Tribunal!#REF!,0)),"-",SUMIF(Tribunal!#REF!,$A18,Tribunal!C$13:C$13))</f>
        <v>-</v>
      </c>
      <c r="D18" s="15">
        <f t="shared" si="0"/>
        <v>0</v>
      </c>
      <c r="E18" s="9" t="str">
        <f>IF(ISERROR(MATCH($A18,Tribunal!#REF!,0)),"-",SUMIF(Tribunal!#REF!,$A18,Tribunal!E$13:E$13))</f>
        <v>-</v>
      </c>
      <c r="F18" s="9" t="str">
        <f>IF(ISERROR(MATCH($A18,Tribunal!#REF!,0)),"-",SUMIF(Tribunal!#REF!,$A18,Tribunal!F$13:F$13))</f>
        <v>-</v>
      </c>
      <c r="G18" s="15">
        <f t="shared" si="1"/>
        <v>0</v>
      </c>
    </row>
    <row r="19" spans="1:7" ht="24" customHeight="1" thickBot="1" x14ac:dyDescent="0.25">
      <c r="A19" s="31" t="s">
        <v>38</v>
      </c>
      <c r="B19" s="9" t="str">
        <f>IF(ISERROR(MATCH($A19,Tribunal!#REF!,0)),"-",SUMIF(Tribunal!#REF!,$A19,Tribunal!B$13:B$13))</f>
        <v>-</v>
      </c>
      <c r="C19" s="9" t="str">
        <f>IF(ISERROR(MATCH($A19,Tribunal!#REF!,0)),"-",SUMIF(Tribunal!#REF!,$A19,Tribunal!C$13:C$13))</f>
        <v>-</v>
      </c>
      <c r="D19" s="15">
        <f t="shared" si="0"/>
        <v>0</v>
      </c>
      <c r="E19" s="9" t="str">
        <f>IF(ISERROR(MATCH($A19,Tribunal!#REF!,0)),"-",SUMIF(Tribunal!#REF!,$A19,Tribunal!E$13:E$13))</f>
        <v>-</v>
      </c>
      <c r="F19" s="9" t="str">
        <f>IF(ISERROR(MATCH($A19,Tribunal!#REF!,0)),"-",SUMIF(Tribunal!#REF!,$A19,Tribunal!F$13:F$13))</f>
        <v>-</v>
      </c>
      <c r="G19" s="15">
        <f t="shared" si="1"/>
        <v>0</v>
      </c>
    </row>
    <row r="20" spans="1:7" ht="24" customHeight="1" thickBot="1" x14ac:dyDescent="0.25">
      <c r="A20" s="31" t="s">
        <v>60</v>
      </c>
      <c r="B20" s="9" t="str">
        <f>IF(ISERROR(MATCH($A20,Tribunal!#REF!,0)),"-",SUMIF(Tribunal!#REF!,$A20,Tribunal!B$13:B$13))</f>
        <v>-</v>
      </c>
      <c r="C20" s="9" t="str">
        <f>IF(ISERROR(MATCH($A20,Tribunal!#REF!,0)),"-",SUMIF(Tribunal!#REF!,$A20,Tribunal!C$13:C$13))</f>
        <v>-</v>
      </c>
      <c r="D20" s="15">
        <f t="shared" si="0"/>
        <v>0</v>
      </c>
      <c r="E20" s="9" t="str">
        <f>IF(ISERROR(MATCH($A20,Tribunal!#REF!,0)),"-",SUMIF(Tribunal!#REF!,$A20,Tribunal!E$13:E$13))</f>
        <v>-</v>
      </c>
      <c r="F20" s="9" t="str">
        <f>IF(ISERROR(MATCH($A20,Tribunal!#REF!,0)),"-",SUMIF(Tribunal!#REF!,$A20,Tribunal!F$13:F$13))</f>
        <v>-</v>
      </c>
      <c r="G20" s="15">
        <f t="shared" si="1"/>
        <v>0</v>
      </c>
    </row>
    <row r="21" spans="1:7" ht="24" customHeight="1" thickBot="1" x14ac:dyDescent="0.25">
      <c r="A21" s="31" t="s">
        <v>47</v>
      </c>
      <c r="B21" s="9" t="str">
        <f>IF(ISERROR(MATCH($A21,Tribunal!#REF!,0)),"-",SUMIF(Tribunal!#REF!,$A21,Tribunal!B$13:B$13))</f>
        <v>-</v>
      </c>
      <c r="C21" s="9" t="str">
        <f>IF(ISERROR(MATCH($A21,Tribunal!#REF!,0)),"-",SUMIF(Tribunal!#REF!,$A21,Tribunal!C$13:C$13))</f>
        <v>-</v>
      </c>
      <c r="D21" s="15">
        <f t="shared" si="0"/>
        <v>0</v>
      </c>
      <c r="E21" s="9" t="str">
        <f>IF(ISERROR(MATCH($A21,Tribunal!#REF!,0)),"-",SUMIF(Tribunal!#REF!,$A21,Tribunal!E$13:E$13))</f>
        <v>-</v>
      </c>
      <c r="F21" s="9" t="str">
        <f>IF(ISERROR(MATCH($A21,Tribunal!#REF!,0)),"-",SUMIF(Tribunal!#REF!,$A21,Tribunal!F$13:F$13))</f>
        <v>-</v>
      </c>
      <c r="G21" s="15">
        <f t="shared" si="1"/>
        <v>0</v>
      </c>
    </row>
    <row r="22" spans="1:7" ht="24" customHeight="1" thickBot="1" x14ac:dyDescent="0.25">
      <c r="A22" s="31" t="s">
        <v>50</v>
      </c>
      <c r="B22" s="9" t="str">
        <f>IF(ISERROR(MATCH($A22,Tribunal!#REF!,0)),"-",SUMIF(Tribunal!#REF!,$A22,Tribunal!B$13:B$13))</f>
        <v>-</v>
      </c>
      <c r="C22" s="9" t="str">
        <f>IF(ISERROR(MATCH($A22,Tribunal!#REF!,0)),"-",SUMIF(Tribunal!#REF!,$A22,Tribunal!C$13:C$13))</f>
        <v>-</v>
      </c>
      <c r="D22" s="15">
        <f t="shared" si="0"/>
        <v>0</v>
      </c>
      <c r="E22" s="9" t="str">
        <f>IF(ISERROR(MATCH($A22,Tribunal!#REF!,0)),"-",SUMIF(Tribunal!#REF!,$A22,Tribunal!E$13:E$13))</f>
        <v>-</v>
      </c>
      <c r="F22" s="9" t="str">
        <f>IF(ISERROR(MATCH($A22,Tribunal!#REF!,0)),"-",SUMIF(Tribunal!#REF!,$A22,Tribunal!F$13:F$13))</f>
        <v>-</v>
      </c>
      <c r="G22" s="15">
        <f t="shared" si="1"/>
        <v>0</v>
      </c>
    </row>
    <row r="23" spans="1:7" ht="33.75" customHeight="1" thickBot="1" x14ac:dyDescent="0.25">
      <c r="A23" s="22" t="s">
        <v>61</v>
      </c>
      <c r="B23" s="22">
        <f t="shared" ref="B23:G23" si="2">SUM(B12:B22)</f>
        <v>0</v>
      </c>
      <c r="C23" s="22">
        <f t="shared" si="2"/>
        <v>0</v>
      </c>
      <c r="D23" s="22">
        <f t="shared" si="2"/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</row>
    <row r="24" spans="1:7" s="24" customFormat="1" ht="12.75" customHeight="1" x14ac:dyDescent="0.25">
      <c r="A24" s="32"/>
      <c r="B24" s="33"/>
      <c r="C24" s="33"/>
      <c r="D24" s="33"/>
      <c r="E24" s="33"/>
      <c r="F24" s="33"/>
      <c r="G24" s="33"/>
    </row>
    <row r="25" spans="1:7" s="24" customFormat="1" ht="12.75" customHeight="1" x14ac:dyDescent="0.25">
      <c r="A25" s="32"/>
      <c r="B25" s="25"/>
      <c r="C25" s="25"/>
      <c r="D25" s="34"/>
      <c r="E25" s="35"/>
      <c r="F25" s="35"/>
      <c r="G25" s="34"/>
    </row>
    <row r="26" spans="1:7" s="24" customFormat="1" ht="12.75" customHeight="1" x14ac:dyDescent="0.25">
      <c r="A26" s="32"/>
      <c r="B26" s="25"/>
      <c r="C26" s="25"/>
      <c r="D26" s="35"/>
      <c r="E26" s="35"/>
      <c r="F26" s="35"/>
      <c r="G26" s="35"/>
    </row>
    <row r="27" spans="1:7" s="24" customFormat="1" ht="12.75" customHeight="1" x14ac:dyDescent="0.25">
      <c r="A27" s="32"/>
      <c r="B27" s="25"/>
      <c r="C27" s="25"/>
      <c r="D27" s="35"/>
      <c r="E27" s="35"/>
      <c r="F27" s="35"/>
      <c r="G27" s="35"/>
    </row>
    <row r="28" spans="1:7" s="24" customFormat="1" ht="12.75" customHeight="1" x14ac:dyDescent="0.25">
      <c r="A28" s="32"/>
      <c r="B28" s="25"/>
      <c r="C28" s="25"/>
      <c r="D28" s="35"/>
      <c r="E28" s="35"/>
      <c r="F28" s="35"/>
      <c r="G28" s="35"/>
    </row>
    <row r="29" spans="1:7" s="24" customFormat="1" x14ac:dyDescent="0.25">
      <c r="A29" s="32"/>
      <c r="B29" s="25"/>
      <c r="C29" s="25"/>
      <c r="D29" s="35"/>
      <c r="E29" s="35"/>
      <c r="F29" s="35"/>
      <c r="G29" s="35"/>
    </row>
    <row r="30" spans="1:7" ht="13.5" x14ac:dyDescent="0.25">
      <c r="A30" s="32"/>
      <c r="B30" s="29"/>
      <c r="C30" s="29"/>
      <c r="D30" s="29"/>
      <c r="E30" s="29"/>
      <c r="F30" s="29"/>
      <c r="G30" s="29"/>
    </row>
    <row r="31" spans="1:7" ht="13.5" x14ac:dyDescent="0.25">
      <c r="A31" s="23"/>
    </row>
  </sheetData>
  <mergeCells count="4">
    <mergeCell ref="A9:G9"/>
    <mergeCell ref="A10:A11"/>
    <mergeCell ref="B10:D10"/>
    <mergeCell ref="E10:G10"/>
  </mergeCells>
  <printOptions horizontalCentered="1"/>
  <pageMargins left="0.39370078740157483" right="0.39370078740157483" top="0.39370078740157483" bottom="0.39370078740157483" header="0" footer="0.82677165354330717"/>
  <pageSetup scale="75" orientation="landscape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57"/>
  <sheetViews>
    <sheetView topLeftCell="A22" workbookViewId="0">
      <selection activeCell="F49" sqref="F49"/>
    </sheetView>
  </sheetViews>
  <sheetFormatPr baseColWidth="10" defaultColWidth="9.140625" defaultRowHeight="12.75" customHeight="1" x14ac:dyDescent="0.2"/>
  <cols>
    <col min="1" max="1" width="20.85546875" style="38" customWidth="1"/>
    <col min="2" max="2" width="46.42578125" style="38" customWidth="1"/>
    <col min="3" max="3" width="11.28515625" style="38" bestFit="1" customWidth="1"/>
    <col min="4" max="4" width="13.5703125" style="38" bestFit="1" customWidth="1"/>
    <col min="5" max="5" width="12" style="38" customWidth="1"/>
    <col min="6" max="6" width="11.28515625" style="38" bestFit="1" customWidth="1"/>
    <col min="7" max="7" width="13.5703125" style="38" bestFit="1" customWidth="1"/>
    <col min="8" max="8" width="11.42578125" style="38" customWidth="1"/>
    <col min="9" max="16384" width="9.140625" style="38"/>
  </cols>
  <sheetData>
    <row r="3" spans="1:10" ht="12.75" customHeight="1" x14ac:dyDescent="0.2">
      <c r="A3" s="43" t="s">
        <v>62</v>
      </c>
      <c r="B3"/>
      <c r="C3"/>
      <c r="D3"/>
      <c r="E3"/>
      <c r="F3"/>
      <c r="G3"/>
      <c r="H3"/>
    </row>
    <row r="4" spans="1:10" ht="12.75" customHeight="1" x14ac:dyDescent="0.2">
      <c r="A4" s="43" t="s">
        <v>63</v>
      </c>
      <c r="B4"/>
      <c r="C4"/>
      <c r="D4"/>
      <c r="E4"/>
      <c r="F4"/>
      <c r="G4"/>
      <c r="H4"/>
    </row>
    <row r="5" spans="1:10" ht="12.75" customHeight="1" x14ac:dyDescent="0.2">
      <c r="A5" s="43" t="s">
        <v>64</v>
      </c>
      <c r="B5"/>
      <c r="C5"/>
      <c r="D5"/>
      <c r="E5"/>
      <c r="F5"/>
      <c r="G5"/>
      <c r="H5"/>
    </row>
    <row r="6" spans="1:10" ht="12.75" customHeight="1" x14ac:dyDescent="0.2">
      <c r="A6" s="43" t="s">
        <v>65</v>
      </c>
      <c r="B6"/>
      <c r="C6"/>
      <c r="D6"/>
      <c r="E6"/>
      <c r="F6"/>
      <c r="G6"/>
      <c r="H6"/>
    </row>
    <row r="7" spans="1:10" ht="12.75" customHeight="1" thickBot="1" x14ac:dyDescent="0.25">
      <c r="A7" s="44" t="s">
        <v>66</v>
      </c>
      <c r="B7"/>
      <c r="C7"/>
      <c r="D7"/>
      <c r="E7"/>
      <c r="F7"/>
      <c r="G7"/>
      <c r="H7"/>
    </row>
    <row r="8" spans="1:10" ht="12.75" customHeight="1" thickBot="1" x14ac:dyDescent="0.25">
      <c r="A8" s="86"/>
      <c r="B8" s="87"/>
      <c r="C8" s="90" t="s">
        <v>67</v>
      </c>
      <c r="D8" s="91"/>
      <c r="E8" s="92"/>
      <c r="F8" s="90" t="s">
        <v>68</v>
      </c>
      <c r="G8" s="91"/>
      <c r="H8" s="92"/>
    </row>
    <row r="9" spans="1:10" ht="12.75" customHeight="1" thickBot="1" x14ac:dyDescent="0.25">
      <c r="A9" s="88"/>
      <c r="B9" s="89"/>
      <c r="C9" s="49" t="s">
        <v>69</v>
      </c>
      <c r="D9" s="49" t="s">
        <v>70</v>
      </c>
      <c r="E9" s="45" t="s">
        <v>71</v>
      </c>
      <c r="F9" s="49" t="s">
        <v>69</v>
      </c>
      <c r="G9" s="49" t="s">
        <v>70</v>
      </c>
      <c r="H9" s="45" t="s">
        <v>71</v>
      </c>
    </row>
    <row r="10" spans="1:10" ht="12.75" customHeight="1" thickBot="1" x14ac:dyDescent="0.25">
      <c r="A10" s="49" t="s">
        <v>72</v>
      </c>
      <c r="B10" s="49" t="s">
        <v>73</v>
      </c>
      <c r="C10" s="40">
        <v>310</v>
      </c>
      <c r="D10" s="42" t="s">
        <v>74</v>
      </c>
      <c r="E10" s="39">
        <v>310</v>
      </c>
      <c r="F10" s="40">
        <v>204</v>
      </c>
      <c r="G10" s="42" t="s">
        <v>74</v>
      </c>
      <c r="H10" s="39">
        <v>204</v>
      </c>
      <c r="J10" s="38" t="e">
        <f>VLOOKUP(B10,#REF!,1,FALSE)</f>
        <v>#REF!</v>
      </c>
    </row>
    <row r="11" spans="1:10" ht="12.75" customHeight="1" thickBot="1" x14ac:dyDescent="0.25">
      <c r="A11" s="81" t="s">
        <v>75</v>
      </c>
      <c r="B11" s="49" t="s">
        <v>76</v>
      </c>
      <c r="C11" s="46">
        <v>408</v>
      </c>
      <c r="D11" s="46">
        <v>633</v>
      </c>
      <c r="E11" s="47">
        <v>1041</v>
      </c>
      <c r="F11" s="46">
        <v>399</v>
      </c>
      <c r="G11" s="46">
        <v>621</v>
      </c>
      <c r="H11" s="47">
        <v>1020</v>
      </c>
      <c r="J11" s="38" t="e">
        <f>VLOOKUP(B11,#REF!,1,FALSE)</f>
        <v>#REF!</v>
      </c>
    </row>
    <row r="12" spans="1:10" ht="12.75" customHeight="1" thickBot="1" x14ac:dyDescent="0.25">
      <c r="A12" s="83"/>
      <c r="B12" s="49" t="s">
        <v>77</v>
      </c>
      <c r="C12" s="46">
        <v>498</v>
      </c>
      <c r="D12" s="46">
        <v>461</v>
      </c>
      <c r="E12" s="47">
        <v>959</v>
      </c>
      <c r="F12" s="46">
        <v>400</v>
      </c>
      <c r="G12" s="46">
        <v>462</v>
      </c>
      <c r="H12" s="47">
        <v>862</v>
      </c>
      <c r="J12" s="38" t="e">
        <f>VLOOKUP(B12,#REF!,1,FALSE)</f>
        <v>#REF!</v>
      </c>
    </row>
    <row r="13" spans="1:10" ht="12.75" customHeight="1" thickBot="1" x14ac:dyDescent="0.25">
      <c r="A13" s="49" t="s">
        <v>78</v>
      </c>
      <c r="B13" s="49" t="s">
        <v>79</v>
      </c>
      <c r="C13" s="46">
        <v>77</v>
      </c>
      <c r="D13" s="46">
        <v>216</v>
      </c>
      <c r="E13" s="47">
        <v>293</v>
      </c>
      <c r="F13" s="46">
        <v>61</v>
      </c>
      <c r="G13" s="46">
        <v>219</v>
      </c>
      <c r="H13" s="47">
        <v>280</v>
      </c>
      <c r="J13" s="38" t="e">
        <f>VLOOKUP(B13,#REF!,1,FALSE)</f>
        <v>#REF!</v>
      </c>
    </row>
    <row r="14" spans="1:10" ht="12.75" customHeight="1" thickBot="1" x14ac:dyDescent="0.25">
      <c r="A14" s="49" t="s">
        <v>80</v>
      </c>
      <c r="B14" s="49" t="s">
        <v>81</v>
      </c>
      <c r="C14" s="46">
        <v>99</v>
      </c>
      <c r="D14" s="46">
        <v>22</v>
      </c>
      <c r="E14" s="47">
        <v>121</v>
      </c>
      <c r="F14" s="46">
        <v>78</v>
      </c>
      <c r="G14" s="46">
        <v>22</v>
      </c>
      <c r="H14" s="47">
        <v>100</v>
      </c>
      <c r="J14" s="38" t="e">
        <f>VLOOKUP(B14,#REF!,1,FALSE)</f>
        <v>#REF!</v>
      </c>
    </row>
    <row r="15" spans="1:10" ht="12.75" customHeight="1" thickBot="1" x14ac:dyDescent="0.25">
      <c r="A15" s="81" t="s">
        <v>11</v>
      </c>
      <c r="B15" s="49" t="s">
        <v>82</v>
      </c>
      <c r="C15" s="46">
        <v>1548</v>
      </c>
      <c r="D15" s="46">
        <v>218</v>
      </c>
      <c r="E15" s="47">
        <v>1766</v>
      </c>
      <c r="F15" s="46">
        <v>1246</v>
      </c>
      <c r="G15" s="46">
        <v>223</v>
      </c>
      <c r="H15" s="47">
        <v>1469</v>
      </c>
      <c r="J15" s="38" t="e">
        <f>VLOOKUP(B15,#REF!,1,FALSE)</f>
        <v>#REF!</v>
      </c>
    </row>
    <row r="16" spans="1:10" ht="12.75" customHeight="1" thickBot="1" x14ac:dyDescent="0.25">
      <c r="A16" s="82"/>
      <c r="B16" s="49" t="s">
        <v>83</v>
      </c>
      <c r="C16" s="46">
        <v>1657</v>
      </c>
      <c r="D16" s="46">
        <v>133</v>
      </c>
      <c r="E16" s="47">
        <v>1790</v>
      </c>
      <c r="F16" s="46">
        <v>738</v>
      </c>
      <c r="G16" s="46">
        <v>130</v>
      </c>
      <c r="H16" s="47">
        <v>868</v>
      </c>
      <c r="J16" s="38" t="e">
        <f>VLOOKUP(B16,#REF!,1,FALSE)</f>
        <v>#REF!</v>
      </c>
    </row>
    <row r="17" spans="1:10" ht="12.75" customHeight="1" thickBot="1" x14ac:dyDescent="0.25">
      <c r="A17" s="82"/>
      <c r="B17" s="49" t="s">
        <v>84</v>
      </c>
      <c r="C17" s="46">
        <v>1632</v>
      </c>
      <c r="D17" s="46">
        <v>117</v>
      </c>
      <c r="E17" s="47">
        <v>1749</v>
      </c>
      <c r="F17" s="46">
        <v>923</v>
      </c>
      <c r="G17" s="46">
        <v>103</v>
      </c>
      <c r="H17" s="47">
        <v>1026</v>
      </c>
      <c r="J17" s="38" t="e">
        <f>VLOOKUP(B17,#REF!,1,FALSE)</f>
        <v>#REF!</v>
      </c>
    </row>
    <row r="18" spans="1:10" ht="12.75" customHeight="1" thickBot="1" x14ac:dyDescent="0.25">
      <c r="A18" s="82"/>
      <c r="B18" s="49" t="s">
        <v>85</v>
      </c>
      <c r="C18" s="46">
        <v>1951</v>
      </c>
      <c r="D18" s="46">
        <v>1479</v>
      </c>
      <c r="E18" s="47">
        <v>3430</v>
      </c>
      <c r="F18" s="46">
        <v>1818</v>
      </c>
      <c r="G18" s="46">
        <v>1480</v>
      </c>
      <c r="H18" s="47">
        <v>3298</v>
      </c>
      <c r="J18" s="38" t="e">
        <f>VLOOKUP(B18,#REF!,1,FALSE)</f>
        <v>#REF!</v>
      </c>
    </row>
    <row r="19" spans="1:10" ht="12.75" customHeight="1" thickBot="1" x14ac:dyDescent="0.25">
      <c r="A19" s="82"/>
      <c r="B19" s="49" t="s">
        <v>86</v>
      </c>
      <c r="C19" s="46">
        <v>2109</v>
      </c>
      <c r="D19" s="46">
        <v>1598</v>
      </c>
      <c r="E19" s="47">
        <v>3707</v>
      </c>
      <c r="F19" s="46">
        <v>1958</v>
      </c>
      <c r="G19" s="46">
        <v>1610</v>
      </c>
      <c r="H19" s="47">
        <v>3568</v>
      </c>
      <c r="J19" s="38" t="e">
        <f>VLOOKUP(B19,#REF!,1,FALSE)</f>
        <v>#REF!</v>
      </c>
    </row>
    <row r="20" spans="1:10" ht="12.75" customHeight="1" thickBot="1" x14ac:dyDescent="0.25">
      <c r="A20" s="83"/>
      <c r="B20" s="49" t="s">
        <v>87</v>
      </c>
      <c r="C20" s="46">
        <v>1856</v>
      </c>
      <c r="D20" s="46">
        <v>9</v>
      </c>
      <c r="E20" s="47">
        <v>1865</v>
      </c>
      <c r="F20" s="46">
        <v>1565</v>
      </c>
      <c r="G20" s="46">
        <v>8</v>
      </c>
      <c r="H20" s="47">
        <v>1573</v>
      </c>
      <c r="J20" s="38" t="e">
        <f>VLOOKUP(B20,#REF!,1,FALSE)</f>
        <v>#REF!</v>
      </c>
    </row>
    <row r="21" spans="1:10" ht="12.75" customHeight="1" thickBot="1" x14ac:dyDescent="0.25">
      <c r="A21" s="49" t="s">
        <v>88</v>
      </c>
      <c r="B21" s="49" t="s">
        <v>89</v>
      </c>
      <c r="C21" s="46">
        <v>1184</v>
      </c>
      <c r="D21" s="46">
        <v>551</v>
      </c>
      <c r="E21" s="47">
        <v>1735</v>
      </c>
      <c r="F21" s="46">
        <v>970</v>
      </c>
      <c r="G21" s="46">
        <v>452</v>
      </c>
      <c r="H21" s="47">
        <v>1422</v>
      </c>
      <c r="J21" s="38" t="e">
        <f>VLOOKUP(B21,#REF!,1,FALSE)</f>
        <v>#REF!</v>
      </c>
    </row>
    <row r="22" spans="1:10" ht="12.75" customHeight="1" thickBot="1" x14ac:dyDescent="0.25">
      <c r="A22" s="49" t="s">
        <v>90</v>
      </c>
      <c r="B22" s="49" t="s">
        <v>91</v>
      </c>
      <c r="C22" s="46">
        <v>241</v>
      </c>
      <c r="D22" s="46">
        <v>253</v>
      </c>
      <c r="E22" s="47">
        <v>494</v>
      </c>
      <c r="F22" s="46">
        <v>171</v>
      </c>
      <c r="G22" s="46">
        <v>250</v>
      </c>
      <c r="H22" s="47">
        <v>421</v>
      </c>
      <c r="J22" s="38" t="e">
        <f>VLOOKUP(B22,#REF!,1,FALSE)</f>
        <v>#REF!</v>
      </c>
    </row>
    <row r="23" spans="1:10" ht="12.75" customHeight="1" thickBot="1" x14ac:dyDescent="0.25">
      <c r="A23" s="81" t="s">
        <v>92</v>
      </c>
      <c r="B23" s="49" t="s">
        <v>93</v>
      </c>
      <c r="C23" s="46">
        <v>1426</v>
      </c>
      <c r="D23" s="46">
        <v>572</v>
      </c>
      <c r="E23" s="47">
        <v>1998</v>
      </c>
      <c r="F23" s="46">
        <v>1273</v>
      </c>
      <c r="G23" s="46">
        <v>560</v>
      </c>
      <c r="H23" s="47">
        <v>1833</v>
      </c>
      <c r="J23" s="38" t="e">
        <f>VLOOKUP(B23,#REF!,1,FALSE)</f>
        <v>#REF!</v>
      </c>
    </row>
    <row r="24" spans="1:10" ht="12.75" customHeight="1" thickBot="1" x14ac:dyDescent="0.25">
      <c r="A24" s="83"/>
      <c r="B24" s="49" t="s">
        <v>94</v>
      </c>
      <c r="C24" s="46">
        <v>1344</v>
      </c>
      <c r="D24" s="46">
        <v>598</v>
      </c>
      <c r="E24" s="47">
        <v>1942</v>
      </c>
      <c r="F24" s="46">
        <v>1150</v>
      </c>
      <c r="G24" s="46">
        <v>597</v>
      </c>
      <c r="H24" s="47">
        <v>1747</v>
      </c>
      <c r="J24" s="38" t="e">
        <f>VLOOKUP(B24,#REF!,1,FALSE)</f>
        <v>#REF!</v>
      </c>
    </row>
    <row r="25" spans="1:10" ht="12.75" customHeight="1" thickBot="1" x14ac:dyDescent="0.25">
      <c r="A25" s="49" t="s">
        <v>95</v>
      </c>
      <c r="B25" s="49" t="s">
        <v>96</v>
      </c>
      <c r="C25" s="46">
        <v>1611</v>
      </c>
      <c r="D25" s="46">
        <v>445</v>
      </c>
      <c r="E25" s="47">
        <v>2056</v>
      </c>
      <c r="F25" s="46">
        <v>1270</v>
      </c>
      <c r="G25" s="46">
        <v>429</v>
      </c>
      <c r="H25" s="47">
        <v>1699</v>
      </c>
      <c r="J25" s="38" t="e">
        <f>VLOOKUP(B25,#REF!,1,FALSE)</f>
        <v>#REF!</v>
      </c>
    </row>
    <row r="26" spans="1:10" ht="12.75" customHeight="1" thickBot="1" x14ac:dyDescent="0.25">
      <c r="A26" s="49" t="s">
        <v>97</v>
      </c>
      <c r="B26" s="49" t="s">
        <v>98</v>
      </c>
      <c r="C26" s="46">
        <v>696</v>
      </c>
      <c r="D26" s="46">
        <v>652</v>
      </c>
      <c r="E26" s="47">
        <v>1348</v>
      </c>
      <c r="F26" s="46">
        <v>603</v>
      </c>
      <c r="G26" s="46">
        <v>616</v>
      </c>
      <c r="H26" s="47">
        <v>1219</v>
      </c>
      <c r="J26" s="38" t="e">
        <f>VLOOKUP(B26,#REF!,1,FALSE)</f>
        <v>#REF!</v>
      </c>
    </row>
    <row r="27" spans="1:10" ht="12.75" customHeight="1" thickBot="1" x14ac:dyDescent="0.25">
      <c r="A27" s="49" t="s">
        <v>99</v>
      </c>
      <c r="B27" s="49" t="s">
        <v>100</v>
      </c>
      <c r="C27" s="46">
        <v>203</v>
      </c>
      <c r="D27" s="46">
        <v>236</v>
      </c>
      <c r="E27" s="47">
        <v>439</v>
      </c>
      <c r="F27" s="46">
        <v>163</v>
      </c>
      <c r="G27" s="46">
        <v>233</v>
      </c>
      <c r="H27" s="47">
        <v>396</v>
      </c>
      <c r="J27" s="38" t="e">
        <f>VLOOKUP(B27,#REF!,1,FALSE)</f>
        <v>#REF!</v>
      </c>
    </row>
    <row r="28" spans="1:10" ht="12.75" customHeight="1" thickBot="1" x14ac:dyDescent="0.25">
      <c r="A28" s="49" t="s">
        <v>101</v>
      </c>
      <c r="B28" s="49" t="s">
        <v>102</v>
      </c>
      <c r="C28" s="46">
        <v>420</v>
      </c>
      <c r="D28" s="46">
        <v>825</v>
      </c>
      <c r="E28" s="47">
        <v>1245</v>
      </c>
      <c r="F28" s="46">
        <v>364</v>
      </c>
      <c r="G28" s="46">
        <v>803</v>
      </c>
      <c r="H28" s="47">
        <v>1167</v>
      </c>
      <c r="J28" s="38" t="e">
        <f>VLOOKUP(B28,#REF!,1,FALSE)</f>
        <v>#REF!</v>
      </c>
    </row>
    <row r="29" spans="1:10" ht="12.75" customHeight="1" thickBot="1" x14ac:dyDescent="0.25">
      <c r="A29" s="49" t="s">
        <v>103</v>
      </c>
      <c r="B29" s="49" t="s">
        <v>104</v>
      </c>
      <c r="C29" s="46">
        <v>513</v>
      </c>
      <c r="D29" s="46">
        <v>331</v>
      </c>
      <c r="E29" s="47">
        <v>844</v>
      </c>
      <c r="F29" s="46">
        <v>416</v>
      </c>
      <c r="G29" s="46">
        <v>320</v>
      </c>
      <c r="H29" s="47">
        <v>736</v>
      </c>
      <c r="J29" s="38" t="e">
        <f>VLOOKUP(B29,#REF!,1,FALSE)</f>
        <v>#REF!</v>
      </c>
    </row>
    <row r="30" spans="1:10" ht="12.75" customHeight="1" thickBot="1" x14ac:dyDescent="0.25">
      <c r="A30" s="81" t="s">
        <v>105</v>
      </c>
      <c r="B30" s="49" t="s">
        <v>106</v>
      </c>
      <c r="C30" s="46">
        <v>935</v>
      </c>
      <c r="D30" s="46">
        <v>1031</v>
      </c>
      <c r="E30" s="47">
        <v>1966</v>
      </c>
      <c r="F30" s="46">
        <v>840</v>
      </c>
      <c r="G30" s="46">
        <v>1019</v>
      </c>
      <c r="H30" s="47">
        <v>1859</v>
      </c>
      <c r="J30" s="38" t="e">
        <f>VLOOKUP(B30,#REF!,1,FALSE)</f>
        <v>#REF!</v>
      </c>
    </row>
    <row r="31" spans="1:10" ht="12.75" customHeight="1" thickBot="1" x14ac:dyDescent="0.25">
      <c r="A31" s="83"/>
      <c r="B31" s="49" t="s">
        <v>107</v>
      </c>
      <c r="C31" s="46">
        <v>1106</v>
      </c>
      <c r="D31" s="46">
        <v>1017</v>
      </c>
      <c r="E31" s="47">
        <v>2123</v>
      </c>
      <c r="F31" s="46">
        <v>799</v>
      </c>
      <c r="G31" s="46">
        <v>1010</v>
      </c>
      <c r="H31" s="47">
        <v>1809</v>
      </c>
      <c r="J31" s="38" t="e">
        <f>VLOOKUP(B31,#REF!,1,FALSE)</f>
        <v>#REF!</v>
      </c>
    </row>
    <row r="32" spans="1:10" ht="12.75" customHeight="1" thickBot="1" x14ac:dyDescent="0.25">
      <c r="A32" s="49" t="s">
        <v>108</v>
      </c>
      <c r="B32" s="49" t="s">
        <v>109</v>
      </c>
      <c r="C32" s="46">
        <v>820</v>
      </c>
      <c r="D32" s="46">
        <v>557</v>
      </c>
      <c r="E32" s="47">
        <v>1377</v>
      </c>
      <c r="F32" s="46">
        <v>976</v>
      </c>
      <c r="G32" s="46">
        <v>544</v>
      </c>
      <c r="H32" s="47">
        <v>1520</v>
      </c>
      <c r="J32" s="38" t="e">
        <f>VLOOKUP(B32,#REF!,1,FALSE)</f>
        <v>#REF!</v>
      </c>
    </row>
    <row r="33" spans="1:10" ht="12.75" customHeight="1" thickBot="1" x14ac:dyDescent="0.25">
      <c r="A33" s="49" t="s">
        <v>110</v>
      </c>
      <c r="B33" s="49" t="s">
        <v>111</v>
      </c>
      <c r="C33" s="40">
        <v>664</v>
      </c>
      <c r="D33" s="42" t="s">
        <v>74</v>
      </c>
      <c r="E33" s="39">
        <v>664</v>
      </c>
      <c r="F33" s="40">
        <v>547</v>
      </c>
      <c r="G33" s="42" t="s">
        <v>74</v>
      </c>
      <c r="H33" s="39">
        <v>547</v>
      </c>
      <c r="J33" s="38" t="e">
        <f>VLOOKUP(B33,#REF!,1,FALSE)</f>
        <v>#REF!</v>
      </c>
    </row>
    <row r="34" spans="1:10" ht="12.75" customHeight="1" thickBot="1" x14ac:dyDescent="0.25">
      <c r="A34" s="49" t="s">
        <v>112</v>
      </c>
      <c r="B34" s="49" t="s">
        <v>113</v>
      </c>
      <c r="C34" s="46">
        <v>1292</v>
      </c>
      <c r="D34" s="46">
        <v>2376</v>
      </c>
      <c r="E34" s="47">
        <v>3668</v>
      </c>
      <c r="F34" s="46">
        <v>949</v>
      </c>
      <c r="G34" s="46">
        <v>2286</v>
      </c>
      <c r="H34" s="47">
        <v>3235</v>
      </c>
      <c r="J34" s="38" t="e">
        <f>VLOOKUP(B34,#REF!,1,FALSE)</f>
        <v>#REF!</v>
      </c>
    </row>
    <row r="35" spans="1:10" ht="12.75" customHeight="1" thickBot="1" x14ac:dyDescent="0.25">
      <c r="A35" s="49" t="s">
        <v>114</v>
      </c>
      <c r="B35" s="49" t="s">
        <v>115</v>
      </c>
      <c r="C35" s="46">
        <v>225</v>
      </c>
      <c r="D35" s="46">
        <v>164</v>
      </c>
      <c r="E35" s="47">
        <v>389</v>
      </c>
      <c r="F35" s="46">
        <v>207</v>
      </c>
      <c r="G35" s="46">
        <v>137</v>
      </c>
      <c r="H35" s="47">
        <v>344</v>
      </c>
      <c r="J35" s="38" t="e">
        <f>VLOOKUP(B35,#REF!,1,FALSE)</f>
        <v>#REF!</v>
      </c>
    </row>
    <row r="36" spans="1:10" ht="12.75" customHeight="1" thickBot="1" x14ac:dyDescent="0.25">
      <c r="A36" s="41" t="s">
        <v>116</v>
      </c>
      <c r="B36" s="41" t="s">
        <v>117</v>
      </c>
      <c r="C36" s="40">
        <v>886</v>
      </c>
      <c r="D36" s="42" t="s">
        <v>74</v>
      </c>
      <c r="E36" s="39">
        <v>886</v>
      </c>
      <c r="F36" s="40">
        <v>873</v>
      </c>
      <c r="G36" s="42" t="s">
        <v>74</v>
      </c>
      <c r="H36" s="39">
        <v>873</v>
      </c>
      <c r="J36" s="38" t="e">
        <f>VLOOKUP(B36,#REF!,1,FALSE)</f>
        <v>#REF!</v>
      </c>
    </row>
    <row r="37" spans="1:10" ht="12.75" customHeight="1" thickBot="1" x14ac:dyDescent="0.25">
      <c r="A37" s="81" t="s">
        <v>118</v>
      </c>
      <c r="B37" s="49" t="s">
        <v>119</v>
      </c>
      <c r="C37" s="46">
        <v>893</v>
      </c>
      <c r="D37" s="46">
        <v>411</v>
      </c>
      <c r="E37" s="47">
        <v>1304</v>
      </c>
      <c r="F37" s="46">
        <v>1005</v>
      </c>
      <c r="G37" s="46">
        <v>366</v>
      </c>
      <c r="H37" s="47">
        <v>1371</v>
      </c>
      <c r="J37" s="38" t="e">
        <f>VLOOKUP(B37,#REF!,1,FALSE)</f>
        <v>#REF!</v>
      </c>
    </row>
    <row r="38" spans="1:10" ht="12.75" customHeight="1" thickBot="1" x14ac:dyDescent="0.25">
      <c r="A38" s="82"/>
      <c r="B38" s="49" t="s">
        <v>120</v>
      </c>
      <c r="C38" s="46">
        <v>846</v>
      </c>
      <c r="D38" s="46">
        <v>414</v>
      </c>
      <c r="E38" s="47">
        <v>1260</v>
      </c>
      <c r="F38" s="46">
        <v>680</v>
      </c>
      <c r="G38" s="46">
        <v>413</v>
      </c>
      <c r="H38" s="47">
        <v>1093</v>
      </c>
      <c r="J38" s="38" t="e">
        <f>VLOOKUP(B38,#REF!,1,FALSE)</f>
        <v>#REF!</v>
      </c>
    </row>
    <row r="39" spans="1:10" ht="12.75" customHeight="1" thickBot="1" x14ac:dyDescent="0.25">
      <c r="A39" s="83"/>
      <c r="B39" s="49" t="s">
        <v>121</v>
      </c>
      <c r="C39" s="46">
        <v>92</v>
      </c>
      <c r="D39" s="46">
        <v>2</v>
      </c>
      <c r="E39" s="47">
        <v>94</v>
      </c>
      <c r="F39" s="46">
        <v>102</v>
      </c>
      <c r="G39" s="46">
        <v>0</v>
      </c>
      <c r="H39" s="47">
        <v>102</v>
      </c>
      <c r="J39" s="38" t="e">
        <f>VLOOKUP(B39,#REF!,1,FALSE)</f>
        <v>#REF!</v>
      </c>
    </row>
    <row r="40" spans="1:10" ht="12.75" customHeight="1" thickBot="1" x14ac:dyDescent="0.25">
      <c r="A40" s="49" t="s">
        <v>122</v>
      </c>
      <c r="B40" s="49" t="s">
        <v>123</v>
      </c>
      <c r="C40" s="46">
        <v>723</v>
      </c>
      <c r="D40" s="46">
        <v>214</v>
      </c>
      <c r="E40" s="47">
        <v>937</v>
      </c>
      <c r="F40" s="46">
        <v>790</v>
      </c>
      <c r="G40" s="46">
        <v>211</v>
      </c>
      <c r="H40" s="47">
        <v>1001</v>
      </c>
      <c r="J40" s="38" t="e">
        <f>VLOOKUP(B40,#REF!,1,FALSE)</f>
        <v>#REF!</v>
      </c>
    </row>
    <row r="41" spans="1:10" ht="12.75" customHeight="1" thickBot="1" x14ac:dyDescent="0.25">
      <c r="A41" s="49" t="s">
        <v>124</v>
      </c>
      <c r="B41" s="49" t="s">
        <v>125</v>
      </c>
      <c r="C41" s="46">
        <v>926</v>
      </c>
      <c r="D41" s="46">
        <v>866</v>
      </c>
      <c r="E41" s="47">
        <v>1792</v>
      </c>
      <c r="F41" s="46">
        <v>748</v>
      </c>
      <c r="G41" s="46">
        <v>785</v>
      </c>
      <c r="H41" s="47">
        <v>1533</v>
      </c>
      <c r="J41" s="38" t="e">
        <f>VLOOKUP(B41,#REF!,1,FALSE)</f>
        <v>#REF!</v>
      </c>
    </row>
    <row r="42" spans="1:10" ht="12.75" customHeight="1" thickBot="1" x14ac:dyDescent="0.25">
      <c r="A42" s="49" t="s">
        <v>126</v>
      </c>
      <c r="B42" s="49" t="s">
        <v>127</v>
      </c>
      <c r="C42" s="46">
        <v>490</v>
      </c>
      <c r="D42" s="46">
        <v>612</v>
      </c>
      <c r="E42" s="47">
        <v>1102</v>
      </c>
      <c r="F42" s="46">
        <v>301</v>
      </c>
      <c r="G42" s="46">
        <v>600</v>
      </c>
      <c r="H42" s="47">
        <v>901</v>
      </c>
      <c r="J42" s="38" t="e">
        <f>VLOOKUP(B42,#REF!,1,FALSE)</f>
        <v>#REF!</v>
      </c>
    </row>
    <row r="43" spans="1:10" ht="12.75" customHeight="1" thickBot="1" x14ac:dyDescent="0.25">
      <c r="A43" s="41" t="s">
        <v>128</v>
      </c>
      <c r="B43" s="41" t="s">
        <v>129</v>
      </c>
      <c r="C43" s="40">
        <v>96</v>
      </c>
      <c r="D43" s="42" t="s">
        <v>74</v>
      </c>
      <c r="E43" s="39">
        <v>96</v>
      </c>
      <c r="F43" s="40">
        <v>87</v>
      </c>
      <c r="G43" s="42" t="s">
        <v>74</v>
      </c>
      <c r="H43" s="39">
        <v>87</v>
      </c>
      <c r="J43" s="38" t="e">
        <f>VLOOKUP(B43,#REF!,1,FALSE)</f>
        <v>#REF!</v>
      </c>
    </row>
    <row r="44" spans="1:10" ht="12.75" customHeight="1" thickBot="1" x14ac:dyDescent="0.25">
      <c r="A44" s="49" t="s">
        <v>130</v>
      </c>
      <c r="B44" s="49" t="s">
        <v>131</v>
      </c>
      <c r="C44" s="46">
        <v>202</v>
      </c>
      <c r="D44" s="46">
        <v>1239</v>
      </c>
      <c r="E44" s="47">
        <v>1441</v>
      </c>
      <c r="F44" s="46">
        <v>191</v>
      </c>
      <c r="G44" s="46">
        <v>1215</v>
      </c>
      <c r="H44" s="47">
        <v>1406</v>
      </c>
      <c r="J44" s="38" t="e">
        <f>VLOOKUP(B44,#REF!,1,FALSE)</f>
        <v>#REF!</v>
      </c>
    </row>
    <row r="45" spans="1:10" ht="12.75" customHeight="1" thickBot="1" x14ac:dyDescent="0.25">
      <c r="A45" s="49" t="s">
        <v>132</v>
      </c>
      <c r="B45" s="49" t="s">
        <v>133</v>
      </c>
      <c r="C45" s="46">
        <v>585</v>
      </c>
      <c r="D45" s="46">
        <v>1815</v>
      </c>
      <c r="E45" s="47">
        <v>2400</v>
      </c>
      <c r="F45" s="46">
        <v>454</v>
      </c>
      <c r="G45" s="46">
        <v>1818</v>
      </c>
      <c r="H45" s="47">
        <v>2272</v>
      </c>
      <c r="J45" s="38" t="e">
        <f>VLOOKUP(B45,#REF!,1,FALSE)</f>
        <v>#REF!</v>
      </c>
    </row>
    <row r="46" spans="1:10" ht="12.75" customHeight="1" thickBot="1" x14ac:dyDescent="0.25">
      <c r="A46" s="49" t="s">
        <v>134</v>
      </c>
      <c r="B46" s="49" t="s">
        <v>135</v>
      </c>
      <c r="C46" s="46">
        <v>259</v>
      </c>
      <c r="D46" s="46">
        <v>582</v>
      </c>
      <c r="E46" s="47">
        <v>841</v>
      </c>
      <c r="F46" s="46">
        <v>312</v>
      </c>
      <c r="G46" s="46">
        <v>542</v>
      </c>
      <c r="H46" s="47">
        <v>854</v>
      </c>
      <c r="J46" s="38" t="e">
        <f>VLOOKUP(B46,#REF!,1,FALSE)</f>
        <v>#REF!</v>
      </c>
    </row>
    <row r="47" spans="1:10" ht="12.75" customHeight="1" thickBot="1" x14ac:dyDescent="0.25">
      <c r="A47" s="49" t="s">
        <v>136</v>
      </c>
      <c r="B47" s="49" t="s">
        <v>137</v>
      </c>
      <c r="C47" s="46">
        <v>397</v>
      </c>
      <c r="D47" s="46">
        <v>224</v>
      </c>
      <c r="E47" s="47">
        <v>621</v>
      </c>
      <c r="F47" s="46">
        <v>329</v>
      </c>
      <c r="G47" s="46">
        <v>207</v>
      </c>
      <c r="H47" s="47">
        <v>536</v>
      </c>
      <c r="J47" s="38" t="e">
        <f>VLOOKUP(B47,#REF!,1,FALSE)</f>
        <v>#REF!</v>
      </c>
    </row>
    <row r="48" spans="1:10" ht="12.75" customHeight="1" thickBot="1" x14ac:dyDescent="0.25">
      <c r="A48" s="49" t="s">
        <v>138</v>
      </c>
      <c r="B48" s="49" t="s">
        <v>139</v>
      </c>
      <c r="C48" s="46">
        <v>1557</v>
      </c>
      <c r="D48" s="46">
        <v>784</v>
      </c>
      <c r="E48" s="47">
        <v>2341</v>
      </c>
      <c r="F48" s="46">
        <v>1512</v>
      </c>
      <c r="G48" s="46">
        <v>593</v>
      </c>
      <c r="H48" s="47">
        <v>2105</v>
      </c>
      <c r="J48" s="38" t="e">
        <f>VLOOKUP(B48,#REF!,1,FALSE)</f>
        <v>#REF!</v>
      </c>
    </row>
    <row r="49" spans="1:8" ht="12.75" customHeight="1" thickBot="1" x14ac:dyDescent="0.25">
      <c r="A49" s="49" t="s">
        <v>140</v>
      </c>
      <c r="B49" s="49" t="s">
        <v>141</v>
      </c>
      <c r="C49" s="46">
        <v>1340</v>
      </c>
      <c r="D49" s="46">
        <v>815</v>
      </c>
      <c r="E49" s="47">
        <v>2155</v>
      </c>
      <c r="F49" s="46">
        <v>1366</v>
      </c>
      <c r="G49" s="46">
        <v>816</v>
      </c>
      <c r="H49" s="47">
        <v>2182</v>
      </c>
    </row>
    <row r="50" spans="1:8" ht="12.75" customHeight="1" thickBot="1" x14ac:dyDescent="0.25">
      <c r="A50" s="49" t="s">
        <v>142</v>
      </c>
      <c r="B50" s="49" t="s">
        <v>143</v>
      </c>
      <c r="C50" s="46">
        <v>1310</v>
      </c>
      <c r="D50" s="46">
        <v>899</v>
      </c>
      <c r="E50" s="47">
        <v>2209</v>
      </c>
      <c r="F50" s="46">
        <v>1455</v>
      </c>
      <c r="G50" s="46">
        <v>746</v>
      </c>
      <c r="H50" s="47">
        <v>2201</v>
      </c>
    </row>
    <row r="51" spans="1:8" ht="12.75" customHeight="1" thickBot="1" x14ac:dyDescent="0.25">
      <c r="A51" s="81" t="s">
        <v>13</v>
      </c>
      <c r="B51" s="49" t="s">
        <v>144</v>
      </c>
      <c r="C51" s="46">
        <v>2545</v>
      </c>
      <c r="D51" s="46">
        <v>302</v>
      </c>
      <c r="E51" s="47">
        <v>2847</v>
      </c>
      <c r="F51" s="46">
        <v>2054</v>
      </c>
      <c r="G51" s="46">
        <v>306</v>
      </c>
      <c r="H51" s="47">
        <v>2360</v>
      </c>
    </row>
    <row r="52" spans="1:8" ht="12.75" customHeight="1" thickBot="1" x14ac:dyDescent="0.25">
      <c r="A52" s="82"/>
      <c r="B52" s="49" t="s">
        <v>145</v>
      </c>
      <c r="C52" s="46">
        <v>2609</v>
      </c>
      <c r="D52" s="46">
        <v>323</v>
      </c>
      <c r="E52" s="47">
        <v>2932</v>
      </c>
      <c r="F52" s="46">
        <v>2288</v>
      </c>
      <c r="G52" s="46">
        <v>287</v>
      </c>
      <c r="H52" s="47">
        <v>2575</v>
      </c>
    </row>
    <row r="53" spans="1:8" ht="12.75" customHeight="1" thickBot="1" x14ac:dyDescent="0.25">
      <c r="A53" s="82"/>
      <c r="B53" s="49" t="s">
        <v>146</v>
      </c>
      <c r="C53" s="46">
        <v>2575</v>
      </c>
      <c r="D53" s="46">
        <v>239</v>
      </c>
      <c r="E53" s="47">
        <v>2814</v>
      </c>
      <c r="F53" s="46">
        <v>2308</v>
      </c>
      <c r="G53" s="46">
        <v>206</v>
      </c>
      <c r="H53" s="47">
        <v>2514</v>
      </c>
    </row>
    <row r="54" spans="1:8" ht="12.75" customHeight="1" thickBot="1" x14ac:dyDescent="0.25">
      <c r="A54" s="83"/>
      <c r="B54" s="49" t="s">
        <v>147</v>
      </c>
      <c r="C54" s="46">
        <v>657</v>
      </c>
      <c r="D54" s="46">
        <v>139</v>
      </c>
      <c r="E54" s="47">
        <v>796</v>
      </c>
      <c r="F54" s="46">
        <v>645</v>
      </c>
      <c r="G54" s="46">
        <v>139</v>
      </c>
      <c r="H54" s="47">
        <v>784</v>
      </c>
    </row>
    <row r="55" spans="1:8" ht="12.75" customHeight="1" thickBot="1" x14ac:dyDescent="0.25">
      <c r="A55" s="49" t="s">
        <v>148</v>
      </c>
      <c r="B55" s="49" t="s">
        <v>149</v>
      </c>
      <c r="C55" s="46">
        <v>834</v>
      </c>
      <c r="D55" s="46">
        <v>387</v>
      </c>
      <c r="E55" s="47">
        <v>1221</v>
      </c>
      <c r="F55" s="46">
        <v>650</v>
      </c>
      <c r="G55" s="46">
        <v>358</v>
      </c>
      <c r="H55" s="47">
        <v>1008</v>
      </c>
    </row>
    <row r="56" spans="1:8" ht="12.75" customHeight="1" thickBot="1" x14ac:dyDescent="0.25">
      <c r="A56" s="49" t="s">
        <v>150</v>
      </c>
      <c r="B56" s="49" t="s">
        <v>151</v>
      </c>
      <c r="C56" s="46">
        <v>463</v>
      </c>
      <c r="D56" s="46">
        <v>1156</v>
      </c>
      <c r="E56" s="47">
        <v>1619</v>
      </c>
      <c r="F56" s="46">
        <v>344</v>
      </c>
      <c r="G56" s="46">
        <v>1133</v>
      </c>
      <c r="H56" s="47">
        <v>1477</v>
      </c>
    </row>
    <row r="57" spans="1:8" ht="12.75" customHeight="1" thickBot="1" x14ac:dyDescent="0.25">
      <c r="A57" s="84" t="s">
        <v>152</v>
      </c>
      <c r="B57" s="85"/>
      <c r="C57" s="48">
        <v>45338</v>
      </c>
      <c r="D57" s="48">
        <v>26027</v>
      </c>
      <c r="E57" s="48">
        <v>71365</v>
      </c>
      <c r="F57" s="48">
        <v>38679</v>
      </c>
      <c r="G57" s="48">
        <v>24964</v>
      </c>
      <c r="H57" s="48">
        <v>63643</v>
      </c>
    </row>
  </sheetData>
  <mergeCells count="10">
    <mergeCell ref="F8:H8"/>
    <mergeCell ref="A11:A12"/>
    <mergeCell ref="A15:A20"/>
    <mergeCell ref="A23:A24"/>
    <mergeCell ref="A30:A31"/>
    <mergeCell ref="A37:A39"/>
    <mergeCell ref="A51:A54"/>
    <mergeCell ref="A57:B57"/>
    <mergeCell ref="A8:B9"/>
    <mergeCell ref="C8:E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A52DD43-D478-45C6-9466-4F24F97F658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Tribunal</vt:lpstr>
      <vt:lpstr>Distrito</vt:lpstr>
      <vt:lpstr>Dep</vt:lpstr>
      <vt:lpstr>fuente</vt:lpstr>
      <vt:lpstr>Distrito!Área_de_impresión</vt:lpstr>
    </vt:vector>
  </TitlesOfParts>
  <Manager/>
  <Company>Poder Justicia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cp:lastPrinted>2022-01-26T20:01:09Z</cp:lastPrinted>
  <dcterms:created xsi:type="dcterms:W3CDTF">2001-05-31T15:28:21Z</dcterms:created>
  <dcterms:modified xsi:type="dcterms:W3CDTF">2022-01-26T20:01:20Z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772769681</vt:i4>
  </property>
  <property fmtid="{D5CDD505-2E9C-101B-9397-08002B2CF9AE}" pid="3" name="_EmailSubject">
    <vt:lpwstr>CUADROS</vt:lpwstr>
  </property>
  <property fmtid="{D5CDD505-2E9C-101B-9397-08002B2CF9AE}" pid="4" name="_AuthorEmail">
    <vt:lpwstr>Alitoribio@suprema.gov.do</vt:lpwstr>
  </property>
  <property fmtid="{D5CDD505-2E9C-101B-9397-08002B2CF9AE}" pid="5" name="_AuthorEmailDisplayName">
    <vt:lpwstr>Alicia Toribio Guerrero</vt:lpwstr>
  </property>
  <property fmtid="{D5CDD505-2E9C-101B-9397-08002B2CF9AE}" pid="6" name="_ReviewingToolsShownOnce">
    <vt:lpwstr/>
  </property>
</Properties>
</file>