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jpena_poderjudicial_gob_do/Documents/Memoria Enero-Septiembre, 2021/"/>
    </mc:Choice>
  </mc:AlternateContent>
  <xr:revisionPtr revIDLastSave="144" documentId="13_ncr:1_{54A1B816-B185-476C-B949-904075286A4D}" xr6:coauthVersionLast="47" xr6:coauthVersionMax="47" xr10:uidLastSave="{088F9DE9-C05C-40AF-AF6E-C239CC7E680D}"/>
  <bookViews>
    <workbookView xWindow="-108" yWindow="-108" windowWidth="20376" windowHeight="12216" tabRatio="401" xr2:uid="{00000000-000D-0000-FFFF-FFFF00000000}"/>
  </bookViews>
  <sheets>
    <sheet name="Entrada Tribunal" sheetId="53578" r:id="rId1"/>
    <sheet name="Base de Datos" sheetId="5358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3578" l="1"/>
  <c r="M16" i="53578"/>
  <c r="M17" i="53578"/>
  <c r="M18" i="53578"/>
  <c r="M19" i="53578"/>
  <c r="M20" i="53578"/>
  <c r="M22" i="53578"/>
  <c r="M23" i="53578"/>
  <c r="M24" i="53578"/>
  <c r="M15" i="53578"/>
  <c r="I16" i="53578" l="1"/>
  <c r="N16" i="53578" s="1"/>
  <c r="R1" i="53581" l="1"/>
  <c r="E1" i="53581" l="1"/>
  <c r="M1" i="53581" l="1"/>
  <c r="D1" i="53581" l="1"/>
  <c r="F1" i="53581"/>
  <c r="G1" i="53581"/>
  <c r="H1" i="53581"/>
  <c r="I1" i="53581"/>
  <c r="J1" i="53581"/>
  <c r="K1" i="53581"/>
  <c r="U1" i="53581"/>
  <c r="V1" i="53581"/>
  <c r="N1" i="53581"/>
  <c r="O1" i="53581"/>
  <c r="P1" i="53581"/>
  <c r="Q1" i="53581"/>
  <c r="S1" i="53581"/>
  <c r="T1" i="53581"/>
  <c r="L1" i="53581"/>
  <c r="W1" i="53581"/>
  <c r="X1" i="53581"/>
  <c r="Y1" i="53581"/>
  <c r="Z1" i="53581"/>
  <c r="AA1" i="53581"/>
  <c r="AB1" i="53581"/>
  <c r="AC1" i="53581"/>
  <c r="AD1" i="53581"/>
  <c r="AE1" i="53581"/>
  <c r="AF1" i="53581"/>
  <c r="AG1" i="53581"/>
  <c r="AH1" i="53581"/>
  <c r="AI1" i="53581"/>
  <c r="AJ1" i="53581"/>
  <c r="AK1" i="53581"/>
  <c r="AL1" i="53581"/>
  <c r="AM1" i="53581"/>
  <c r="AN1" i="53581"/>
  <c r="AO1" i="53581"/>
  <c r="AP1" i="53581"/>
  <c r="AQ1" i="53581"/>
  <c r="AR1" i="53581"/>
  <c r="AS1" i="53581"/>
  <c r="AT1" i="53581"/>
  <c r="AU1" i="53581"/>
  <c r="AV1" i="53581"/>
  <c r="AW1" i="53581"/>
  <c r="AX1" i="53581"/>
  <c r="AY1" i="53581"/>
  <c r="AZ1" i="53581"/>
  <c r="BA1" i="53581"/>
  <c r="BB1" i="53581"/>
  <c r="C1" i="53581"/>
  <c r="I17" i="53578" l="1"/>
  <c r="N17" i="53578" s="1"/>
  <c r="I18" i="53578"/>
  <c r="I21" i="53578"/>
  <c r="I15" i="53578"/>
  <c r="I22" i="53578"/>
  <c r="I23" i="53578"/>
  <c r="I24" i="53578"/>
  <c r="I19" i="53578"/>
  <c r="I25" i="53578"/>
  <c r="L11" i="53578" l="1"/>
  <c r="K11" i="53578"/>
  <c r="J11" i="53578"/>
  <c r="H11" i="53578"/>
  <c r="G11" i="53578"/>
  <c r="F11" i="53578"/>
  <c r="E11" i="53578"/>
  <c r="D11" i="53578"/>
  <c r="C11" i="53578"/>
  <c r="D26" i="53578" l="1"/>
  <c r="G26" i="53578"/>
  <c r="C26" i="53578"/>
  <c r="N24" i="53578"/>
  <c r="H26" i="53578"/>
  <c r="F26" i="53578"/>
  <c r="L26" i="53578"/>
  <c r="E26" i="53578"/>
  <c r="K26" i="53578"/>
  <c r="J26" i="53578"/>
  <c r="N23" i="53578" l="1"/>
  <c r="N19" i="53578"/>
  <c r="N21" i="53578"/>
  <c r="N25" i="53578"/>
  <c r="I26" i="53578"/>
  <c r="N20" i="53578"/>
  <c r="N18" i="53578"/>
  <c r="N22" i="53578"/>
  <c r="N15" i="53578"/>
  <c r="M26" i="53578"/>
  <c r="N26" i="53578" l="1"/>
</calcChain>
</file>

<file path=xl/sharedStrings.xml><?xml version="1.0" encoding="utf-8"?>
<sst xmlns="http://schemas.openxmlformats.org/spreadsheetml/2006/main" count="143" uniqueCount="101">
  <si>
    <t>JURISDICCIÓN DE NIÑOS NIÑAS Y ADOLESCENTES: CORTES DE APELACIÓN</t>
  </si>
  <si>
    <t>ASUNTOS ENTRADOS EN ATRIBUCIONES PENALES</t>
  </si>
  <si>
    <t>Enero-Septiembre 2021</t>
  </si>
  <si>
    <t>Suma de Sentencias de Fondo</t>
  </si>
  <si>
    <t>MEDIDA CAUTELAR</t>
  </si>
  <si>
    <t>APELACIÓN A AUTO DE NO HA LUGAR</t>
  </si>
  <si>
    <t>APELACIÓN A AUTO DE APERTURA A JUICIO</t>
  </si>
  <si>
    <t>APELACIÓN A DECICIÓN DEL JUEZ DE EJECUCIÓN DE LA SANCIÓN</t>
  </si>
  <si>
    <t>Suma de Otras Apelaciones</t>
  </si>
  <si>
    <t>ENVÍO DE LA SCJ</t>
  </si>
  <si>
    <t>Suma de Revisión de Medida</t>
  </si>
  <si>
    <t>Suma de Otros Recursos</t>
  </si>
  <si>
    <t>DISTRIBUCION SEGÚN TRIBUNAL</t>
  </si>
  <si>
    <t>TRIBUNAL</t>
  </si>
  <si>
    <t>Asuntos Apelados Entrados</t>
  </si>
  <si>
    <t>Total Apelaciones</t>
  </si>
  <si>
    <t>Otros Asuntos Entrados</t>
  </si>
  <si>
    <t>Total Otros</t>
  </si>
  <si>
    <t>TOTAL GENERAL</t>
  </si>
  <si>
    <t>Sentencias de Fondo</t>
  </si>
  <si>
    <t>Medidas Cautelares</t>
  </si>
  <si>
    <t>Auto de No ha lugar</t>
  </si>
  <si>
    <t>Apertura a Juicio</t>
  </si>
  <si>
    <t>Decisiones Juez de Ejecución</t>
  </si>
  <si>
    <t>Otras Apelaciones</t>
  </si>
  <si>
    <t>Nuevo Juicio</t>
  </si>
  <si>
    <t>Revisión de Medida</t>
  </si>
  <si>
    <t xml:space="preserve">Otros </t>
  </si>
  <si>
    <t>Distrito Nacional</t>
  </si>
  <si>
    <t>-</t>
  </si>
  <si>
    <t>Santo Domingo</t>
  </si>
  <si>
    <t>Santiago</t>
  </si>
  <si>
    <t>Puerto Plata</t>
  </si>
  <si>
    <t>Plenitud</t>
  </si>
  <si>
    <t>La Vega</t>
  </si>
  <si>
    <t>San Francisco de Macorís</t>
  </si>
  <si>
    <t>San Cristóbal</t>
  </si>
  <si>
    <t>San Pedro de Macorís</t>
  </si>
  <si>
    <t>Barahona</t>
  </si>
  <si>
    <t>Penal+N.N.A.</t>
  </si>
  <si>
    <t>Montecristi</t>
  </si>
  <si>
    <t>San Juan de la Maguana</t>
  </si>
  <si>
    <t>TOTAL</t>
  </si>
  <si>
    <t>Nota: Cifras de carácter preliminar, sujetas a verificación.</t>
  </si>
  <si>
    <t>ENTRADA</t>
  </si>
  <si>
    <t>Clase_Asunto_Entrada</t>
  </si>
  <si>
    <t>Tipo_Asunto_o_Solicitud_o_Recurso</t>
  </si>
  <si>
    <t>01 CASOS ORIGINALES</t>
  </si>
  <si>
    <t>02 GARANTÍAS CONSTITUCION</t>
  </si>
  <si>
    <t>03 REABIERTOS/DESGLOSADOS</t>
  </si>
  <si>
    <t>04 ASUNTO RELATIVO A CASO</t>
  </si>
  <si>
    <t>9 JURIDICO ADMINISTRATIVO</t>
  </si>
  <si>
    <t>Total general</t>
  </si>
  <si>
    <t>Departamento_Judicial</t>
  </si>
  <si>
    <t>Distrito_Jud_Caso</t>
  </si>
  <si>
    <t>CodTribunal</t>
  </si>
  <si>
    <t>APELACIÓN PENSIÓN ALIMENTARIA</t>
  </si>
  <si>
    <t>AUDIENCIA PRELIMINAR</t>
  </si>
  <si>
    <t>APELACIÓN SENTENCIA ABSOLUTORIA</t>
  </si>
  <si>
    <t>APELACIÓN SENTENCIA CONDENATORIA</t>
  </si>
  <si>
    <t>EJECUCIÓN DE LA SANCIÓN</t>
  </si>
  <si>
    <t>HÁBEAS CORPUS</t>
  </si>
  <si>
    <t>MEDIDA DE COERCIÓN</t>
  </si>
  <si>
    <t>REVISIÓN DE MEDIDA DE COERCIÓN</t>
  </si>
  <si>
    <t>DECLINATORIA</t>
  </si>
  <si>
    <t>REVISIÓN DE MEDIDA CAUTELAR</t>
  </si>
  <si>
    <t>SENTENCIA INCIDENTAL</t>
  </si>
  <si>
    <t>ASUNTO JURÍDICO ADMINISTRATIVO</t>
  </si>
  <si>
    <t>RECURSO DE AMPARO</t>
  </si>
  <si>
    <t>RECURSO DE OPOSICIÓN</t>
  </si>
  <si>
    <t>01 DISTRITO NACIONAL</t>
  </si>
  <si>
    <t>472</t>
  </si>
  <si>
    <t>02 SANTO DOMINGO</t>
  </si>
  <si>
    <t>1214</t>
  </si>
  <si>
    <t>03 SANTIAGO</t>
  </si>
  <si>
    <t>04 SANTIAGO</t>
  </si>
  <si>
    <t>473</t>
  </si>
  <si>
    <t>04 PUERTO PLATA</t>
  </si>
  <si>
    <t>06 PUERTO PLATA</t>
  </si>
  <si>
    <t>627</t>
  </si>
  <si>
    <t>05 LA VEGA</t>
  </si>
  <si>
    <t>07 LA VEGA</t>
  </si>
  <si>
    <t>482</t>
  </si>
  <si>
    <t>06 SAN FRANCISCO DE MACORÍS</t>
  </si>
  <si>
    <t>12 DUARTE</t>
  </si>
  <si>
    <t>1392</t>
  </si>
  <si>
    <t>07 SAN CRISTÓBAL</t>
  </si>
  <si>
    <t>16 SAN CRISTÓBAL</t>
  </si>
  <si>
    <t>474</t>
  </si>
  <si>
    <t>08 SAN PEDRO DE MACORÍS</t>
  </si>
  <si>
    <t>21 SAN PEDRO DE MACORÍS</t>
  </si>
  <si>
    <t>475</t>
  </si>
  <si>
    <t>09 BARAHONA</t>
  </si>
  <si>
    <t>26 BARAHONA</t>
  </si>
  <si>
    <t>102</t>
  </si>
  <si>
    <t>10 MONTE CRISTI</t>
  </si>
  <si>
    <t>30 MONTECRISTI</t>
  </si>
  <si>
    <t>235</t>
  </si>
  <si>
    <t>11 SAN JUAN DE LA MAGUANA</t>
  </si>
  <si>
    <t>33 SAN JUAN</t>
  </si>
  <si>
    <t>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</si>
</sst>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Bookman Old Style"/>
      <family val="1"/>
    </font>
    <font>
      <sz val="10"/>
      <color indexed="8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b/>
      <sz val="10"/>
      <color indexed="8"/>
      <name val="Bookman Old Style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rgb="FFFFFFFF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0"/>
      <name val="Tahoma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rgb="FF00B0F0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2" fillId="0" borderId="0"/>
  </cellStyleXfs>
  <cellXfs count="69">
    <xf numFmtId="0" fontId="0" fillId="0" borderId="0" xfId="0"/>
    <xf numFmtId="0" fontId="6" fillId="0" borderId="0" xfId="0" applyFont="1"/>
    <xf numFmtId="0" fontId="4" fillId="0" borderId="0" xfId="0" applyFont="1"/>
    <xf numFmtId="3" fontId="11" fillId="2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5" fillId="0" borderId="0" xfId="0" applyFont="1"/>
    <xf numFmtId="0" fontId="14" fillId="4" borderId="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top" wrapText="1"/>
    </xf>
    <xf numFmtId="0" fontId="13" fillId="7" borderId="2" xfId="0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4" fillId="8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/>
    </xf>
    <xf numFmtId="3" fontId="10" fillId="10" borderId="7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/>
    <xf numFmtId="0" fontId="15" fillId="11" borderId="13" xfId="0" applyFont="1" applyFill="1" applyBorder="1"/>
    <xf numFmtId="0" fontId="15" fillId="12" borderId="13" xfId="0" applyFont="1" applyFill="1" applyBorder="1"/>
    <xf numFmtId="0" fontId="15" fillId="12" borderId="0" xfId="0" applyFont="1" applyFill="1"/>
    <xf numFmtId="0" fontId="0" fillId="12" borderId="0" xfId="0" applyFill="1"/>
    <xf numFmtId="1" fontId="0" fillId="12" borderId="0" xfId="0" applyNumberFormat="1" applyFill="1"/>
    <xf numFmtId="0" fontId="15" fillId="0" borderId="13" xfId="0" applyFont="1" applyBorder="1"/>
    <xf numFmtId="0" fontId="15" fillId="0" borderId="0" xfId="0" applyFont="1"/>
    <xf numFmtId="1" fontId="0" fillId="0" borderId="0" xfId="0" applyNumberFormat="1"/>
    <xf numFmtId="0" fontId="15" fillId="13" borderId="0" xfId="0" applyFont="1" applyFill="1"/>
    <xf numFmtId="0" fontId="15" fillId="13" borderId="13" xfId="0" applyFont="1" applyFill="1" applyBorder="1"/>
    <xf numFmtId="0" fontId="15" fillId="14" borderId="0" xfId="0" applyFont="1" applyFill="1"/>
    <xf numFmtId="0" fontId="15" fillId="14" borderId="13" xfId="0" applyFont="1" applyFill="1" applyBorder="1"/>
    <xf numFmtId="0" fontId="15" fillId="15" borderId="0" xfId="0" applyFont="1" applyFill="1"/>
    <xf numFmtId="0" fontId="15" fillId="15" borderId="13" xfId="0" applyFont="1" applyFill="1" applyBorder="1"/>
    <xf numFmtId="0" fontId="15" fillId="16" borderId="0" xfId="0" applyFont="1" applyFill="1"/>
    <xf numFmtId="0" fontId="15" fillId="16" borderId="13" xfId="0" applyFont="1" applyFill="1" applyBorder="1"/>
    <xf numFmtId="0" fontId="15" fillId="17" borderId="0" xfId="0" applyFont="1" applyFill="1"/>
    <xf numFmtId="0" fontId="15" fillId="17" borderId="13" xfId="0" applyFont="1" applyFill="1" applyBorder="1"/>
    <xf numFmtId="0" fontId="15" fillId="18" borderId="0" xfId="0" applyFont="1" applyFill="1"/>
    <xf numFmtId="0" fontId="15" fillId="18" borderId="13" xfId="0" applyFont="1" applyFill="1" applyBorder="1"/>
    <xf numFmtId="0" fontId="15" fillId="19" borderId="0" xfId="0" applyFont="1" applyFill="1"/>
    <xf numFmtId="0" fontId="15" fillId="19" borderId="13" xfId="0" applyFont="1" applyFill="1" applyBorder="1"/>
    <xf numFmtId="0" fontId="15" fillId="20" borderId="0" xfId="0" applyFont="1" applyFill="1"/>
    <xf numFmtId="0" fontId="15" fillId="20" borderId="13" xfId="0" applyFont="1" applyFill="1" applyBorder="1"/>
    <xf numFmtId="0" fontId="15" fillId="21" borderId="0" xfId="0" applyFont="1" applyFill="1"/>
    <xf numFmtId="0" fontId="15" fillId="21" borderId="13" xfId="0" applyFont="1" applyFill="1" applyBorder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12" fillId="0" borderId="6" xfId="0" applyNumberFormat="1" applyFont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228600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282153-1568-4527-A947-C63FA4413710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X28"/>
  <sheetViews>
    <sheetView tabSelected="1" topLeftCell="A16" zoomScaleNormal="100" workbookViewId="0">
      <selection activeCell="C14" sqref="C14"/>
    </sheetView>
  </sheetViews>
  <sheetFormatPr defaultColWidth="11.42578125" defaultRowHeight="13.15"/>
  <cols>
    <col min="1" max="1" width="22.5703125" style="2" customWidth="1"/>
    <col min="2" max="2" width="12" style="2" customWidth="1"/>
    <col min="3" max="4" width="10.85546875" style="2" customWidth="1"/>
    <col min="5" max="5" width="10.28515625" style="2" customWidth="1"/>
    <col min="6" max="6" width="9.28515625" style="2" customWidth="1"/>
    <col min="7" max="7" width="13.85546875" style="2" customWidth="1"/>
    <col min="8" max="8" width="11.85546875" style="2" customWidth="1"/>
    <col min="9" max="9" width="11.5703125" style="2" customWidth="1"/>
    <col min="10" max="10" width="9.28515625" style="2" customWidth="1"/>
    <col min="11" max="11" width="9.85546875" style="2" customWidth="1"/>
    <col min="12" max="12" width="9" style="2" customWidth="1"/>
    <col min="13" max="13" width="9.7109375" style="2" customWidth="1"/>
    <col min="14" max="14" width="10.85546875" style="2" customWidth="1"/>
    <col min="15" max="16384" width="11.42578125" style="2"/>
  </cols>
  <sheetData>
    <row r="6" spans="1:14" ht="15">
      <c r="A6" s="13" t="s">
        <v>0</v>
      </c>
      <c r="B6" s="13"/>
      <c r="C6" s="13"/>
      <c r="D6" s="5"/>
      <c r="E6" s="5"/>
      <c r="F6" s="5"/>
      <c r="G6" s="5"/>
    </row>
    <row r="7" spans="1:14" ht="13.5" customHeight="1">
      <c r="A7" s="15" t="s">
        <v>1</v>
      </c>
      <c r="B7" s="14"/>
      <c r="C7" s="14"/>
      <c r="D7" s="6"/>
      <c r="E7" s="6"/>
      <c r="F7" s="6"/>
      <c r="G7" s="6"/>
    </row>
    <row r="8" spans="1:14">
      <c r="A8" s="53" t="s">
        <v>2</v>
      </c>
      <c r="B8" s="8"/>
      <c r="C8" s="8"/>
      <c r="D8" s="8"/>
      <c r="E8" s="8"/>
      <c r="F8" s="8"/>
      <c r="G8" s="8"/>
    </row>
    <row r="9" spans="1:14">
      <c r="G9" s="8"/>
    </row>
    <row r="10" spans="1:14" ht="53.25" hidden="1" customHeight="1" thickBot="1">
      <c r="C10" s="16" t="s">
        <v>3</v>
      </c>
      <c r="D10" s="11" t="s">
        <v>4</v>
      </c>
      <c r="E10" s="12" t="s">
        <v>5</v>
      </c>
      <c r="F10" s="12" t="s">
        <v>6</v>
      </c>
      <c r="G10" s="23" t="s">
        <v>7</v>
      </c>
      <c r="H10" s="17" t="s">
        <v>8</v>
      </c>
      <c r="J10" s="18" t="s">
        <v>9</v>
      </c>
      <c r="K10" s="17" t="s">
        <v>10</v>
      </c>
      <c r="L10" s="17" t="s">
        <v>11</v>
      </c>
    </row>
    <row r="11" spans="1:14" ht="15" hidden="1" customHeight="1">
      <c r="C11" s="2" t="e">
        <f>HLOOKUP(C10,#REF!,2,FALSE)</f>
        <v>#REF!</v>
      </c>
      <c r="D11" s="2" t="e">
        <f>HLOOKUP(D10,#REF!,2,FALSE)</f>
        <v>#REF!</v>
      </c>
      <c r="E11" s="2" t="e">
        <f>HLOOKUP(E10,#REF!,2,FALSE)</f>
        <v>#REF!</v>
      </c>
      <c r="F11" s="2" t="e">
        <f>HLOOKUP(F10,#REF!,2,FALSE)</f>
        <v>#REF!</v>
      </c>
      <c r="G11" s="2" t="e">
        <f>HLOOKUP(G10,#REF!,2,FALSE)</f>
        <v>#REF!</v>
      </c>
      <c r="H11" s="2" t="e">
        <f>HLOOKUP(H10,#REF!,2,FALSE)</f>
        <v>#REF!</v>
      </c>
      <c r="J11" s="2" t="e">
        <f>HLOOKUP(J10,#REF!,2,FALSE)</f>
        <v>#REF!</v>
      </c>
      <c r="K11" s="2" t="e">
        <f>HLOOKUP(K10,#REF!,2,FALSE)</f>
        <v>#REF!</v>
      </c>
      <c r="L11" s="2" t="e">
        <f>HLOOKUP(L10,#REF!,2,FALSE)</f>
        <v>#REF!</v>
      </c>
    </row>
    <row r="12" spans="1:14" ht="13.9" thickBot="1">
      <c r="A12" s="2" t="s">
        <v>12</v>
      </c>
    </row>
    <row r="13" spans="1:14" ht="19.5" customHeight="1" thickBot="1">
      <c r="A13" s="59" t="s">
        <v>13</v>
      </c>
      <c r="B13" s="60"/>
      <c r="C13" s="63" t="s">
        <v>14</v>
      </c>
      <c r="D13" s="64"/>
      <c r="E13" s="64"/>
      <c r="F13" s="64"/>
      <c r="G13" s="64"/>
      <c r="H13" s="64"/>
      <c r="I13" s="57" t="s">
        <v>15</v>
      </c>
      <c r="J13" s="63" t="s">
        <v>16</v>
      </c>
      <c r="K13" s="64"/>
      <c r="L13" s="64"/>
      <c r="M13" s="57" t="s">
        <v>17</v>
      </c>
      <c r="N13" s="57" t="s">
        <v>18</v>
      </c>
    </row>
    <row r="14" spans="1:14" ht="40.5" customHeight="1">
      <c r="A14" s="65"/>
      <c r="B14" s="66"/>
      <c r="C14" s="55" t="s">
        <v>19</v>
      </c>
      <c r="D14" s="55" t="s">
        <v>20</v>
      </c>
      <c r="E14" s="10" t="s">
        <v>21</v>
      </c>
      <c r="F14" s="10" t="s">
        <v>22</v>
      </c>
      <c r="G14" s="10" t="s">
        <v>23</v>
      </c>
      <c r="H14" s="9" t="s">
        <v>24</v>
      </c>
      <c r="I14" s="58"/>
      <c r="J14" s="55" t="s">
        <v>25</v>
      </c>
      <c r="K14" s="10" t="s">
        <v>26</v>
      </c>
      <c r="L14" s="10" t="s">
        <v>27</v>
      </c>
      <c r="M14" s="58"/>
      <c r="N14" s="58"/>
    </row>
    <row r="15" spans="1:14" ht="23.25" customHeight="1">
      <c r="A15" s="61" t="s">
        <v>28</v>
      </c>
      <c r="B15" s="62"/>
      <c r="C15" s="54">
        <v>2</v>
      </c>
      <c r="D15" s="54">
        <v>34</v>
      </c>
      <c r="E15" s="54" t="s">
        <v>29</v>
      </c>
      <c r="F15" s="54">
        <v>1</v>
      </c>
      <c r="G15" s="54" t="s">
        <v>29</v>
      </c>
      <c r="H15" s="54" t="s">
        <v>29</v>
      </c>
      <c r="I15" s="20">
        <f>SUM(C15:H15)</f>
        <v>37</v>
      </c>
      <c r="J15" s="54" t="s">
        <v>29</v>
      </c>
      <c r="K15" s="54" t="s">
        <v>29</v>
      </c>
      <c r="L15" s="54">
        <v>6</v>
      </c>
      <c r="M15" s="20">
        <f>SUM(J15:L15)</f>
        <v>6</v>
      </c>
      <c r="N15" s="19">
        <f t="shared" ref="N15:N25" si="0">+M15+I15</f>
        <v>43</v>
      </c>
    </row>
    <row r="16" spans="1:14" ht="23.25" customHeight="1">
      <c r="A16" s="61" t="s">
        <v>30</v>
      </c>
      <c r="B16" s="62"/>
      <c r="C16" s="54">
        <v>9</v>
      </c>
      <c r="D16" s="54">
        <v>11</v>
      </c>
      <c r="E16" s="54">
        <v>1</v>
      </c>
      <c r="F16" s="54" t="s">
        <v>29</v>
      </c>
      <c r="G16" s="54">
        <v>1</v>
      </c>
      <c r="H16" s="54">
        <v>1</v>
      </c>
      <c r="I16" s="20">
        <f t="shared" ref="I16:I25" si="1">SUM(C16:H16)</f>
        <v>23</v>
      </c>
      <c r="J16" s="54" t="s">
        <v>29</v>
      </c>
      <c r="K16" s="54">
        <v>0</v>
      </c>
      <c r="L16" s="54">
        <v>5</v>
      </c>
      <c r="M16" s="20">
        <f t="shared" ref="M16:M25" si="2">SUM(J16:L16)</f>
        <v>5</v>
      </c>
      <c r="N16" s="19">
        <f t="shared" si="0"/>
        <v>28</v>
      </c>
    </row>
    <row r="17" spans="1:14" ht="23.25" customHeight="1">
      <c r="A17" s="61" t="s">
        <v>31</v>
      </c>
      <c r="B17" s="62"/>
      <c r="C17" s="54">
        <v>34</v>
      </c>
      <c r="D17" s="54">
        <v>5</v>
      </c>
      <c r="E17" s="54">
        <v>6</v>
      </c>
      <c r="F17" s="54">
        <v>1</v>
      </c>
      <c r="G17" s="54">
        <v>1</v>
      </c>
      <c r="H17" s="54">
        <v>2</v>
      </c>
      <c r="I17" s="20">
        <f t="shared" si="1"/>
        <v>49</v>
      </c>
      <c r="J17" s="54">
        <v>0</v>
      </c>
      <c r="K17" s="54">
        <v>2</v>
      </c>
      <c r="L17" s="54">
        <v>6</v>
      </c>
      <c r="M17" s="20">
        <f t="shared" si="2"/>
        <v>8</v>
      </c>
      <c r="N17" s="19">
        <f t="shared" si="0"/>
        <v>57</v>
      </c>
    </row>
    <row r="18" spans="1:14" ht="23.25" customHeight="1">
      <c r="A18" s="21" t="s">
        <v>32</v>
      </c>
      <c r="B18" s="4" t="s">
        <v>33</v>
      </c>
      <c r="C18" s="54">
        <v>0</v>
      </c>
      <c r="D18" s="54">
        <v>4</v>
      </c>
      <c r="E18" s="54">
        <v>0</v>
      </c>
      <c r="F18" s="54">
        <v>0</v>
      </c>
      <c r="G18" s="54">
        <v>0</v>
      </c>
      <c r="H18" s="54">
        <v>0</v>
      </c>
      <c r="I18" s="20">
        <f t="shared" si="1"/>
        <v>4</v>
      </c>
      <c r="J18" s="54">
        <v>0</v>
      </c>
      <c r="K18" s="54">
        <v>0</v>
      </c>
      <c r="L18" s="54">
        <v>0</v>
      </c>
      <c r="M18" s="20">
        <f t="shared" si="2"/>
        <v>0</v>
      </c>
      <c r="N18" s="19">
        <f t="shared" si="0"/>
        <v>4</v>
      </c>
    </row>
    <row r="19" spans="1:14" ht="23.25" customHeight="1">
      <c r="A19" s="61" t="s">
        <v>34</v>
      </c>
      <c r="B19" s="62"/>
      <c r="C19" s="54">
        <v>10</v>
      </c>
      <c r="D19" s="54">
        <v>20</v>
      </c>
      <c r="E19" s="54">
        <v>0</v>
      </c>
      <c r="F19" s="54">
        <v>1</v>
      </c>
      <c r="G19" s="54">
        <v>2</v>
      </c>
      <c r="H19" s="54">
        <v>0</v>
      </c>
      <c r="I19" s="20">
        <f t="shared" si="1"/>
        <v>33</v>
      </c>
      <c r="J19" s="54">
        <v>0</v>
      </c>
      <c r="K19" s="54">
        <v>0</v>
      </c>
      <c r="L19" s="54">
        <v>0</v>
      </c>
      <c r="M19" s="20">
        <f t="shared" si="2"/>
        <v>0</v>
      </c>
      <c r="N19" s="19">
        <f t="shared" si="0"/>
        <v>33</v>
      </c>
    </row>
    <row r="20" spans="1:14" ht="22.15" customHeight="1">
      <c r="A20" s="67" t="s">
        <v>35</v>
      </c>
      <c r="B20" s="68"/>
      <c r="C20" s="54">
        <v>2</v>
      </c>
      <c r="D20" s="54">
        <v>2</v>
      </c>
      <c r="E20" s="54">
        <v>0</v>
      </c>
      <c r="F20" s="54">
        <v>0</v>
      </c>
      <c r="G20" s="54">
        <v>0</v>
      </c>
      <c r="H20" s="54">
        <v>1</v>
      </c>
      <c r="I20" s="20">
        <f t="shared" si="1"/>
        <v>5</v>
      </c>
      <c r="J20" s="54">
        <v>0</v>
      </c>
      <c r="K20" s="54">
        <v>1</v>
      </c>
      <c r="L20" s="54">
        <v>0</v>
      </c>
      <c r="M20" s="20">
        <f t="shared" si="2"/>
        <v>1</v>
      </c>
      <c r="N20" s="19">
        <f t="shared" si="0"/>
        <v>6</v>
      </c>
    </row>
    <row r="21" spans="1:14" ht="23.25" customHeight="1">
      <c r="A21" s="61" t="s">
        <v>36</v>
      </c>
      <c r="B21" s="62"/>
      <c r="C21" s="54">
        <v>10</v>
      </c>
      <c r="D21" s="54">
        <v>10</v>
      </c>
      <c r="E21" s="54" t="s">
        <v>29</v>
      </c>
      <c r="F21" s="54" t="s">
        <v>29</v>
      </c>
      <c r="G21" s="54" t="s">
        <v>29</v>
      </c>
      <c r="H21" s="54">
        <v>2</v>
      </c>
      <c r="I21" s="20">
        <f t="shared" si="1"/>
        <v>22</v>
      </c>
      <c r="J21" s="54" t="s">
        <v>29</v>
      </c>
      <c r="K21" s="54" t="s">
        <v>29</v>
      </c>
      <c r="L21" s="54" t="s">
        <v>29</v>
      </c>
      <c r="M21" s="20">
        <v>0</v>
      </c>
      <c r="N21" s="19">
        <f t="shared" si="0"/>
        <v>22</v>
      </c>
    </row>
    <row r="22" spans="1:14" ht="23.25" customHeight="1">
      <c r="A22" s="61" t="s">
        <v>37</v>
      </c>
      <c r="B22" s="62"/>
      <c r="C22" s="54">
        <v>23</v>
      </c>
      <c r="D22" s="54">
        <v>4</v>
      </c>
      <c r="E22" s="54">
        <v>0</v>
      </c>
      <c r="F22" s="54">
        <v>0</v>
      </c>
      <c r="G22" s="54">
        <v>1</v>
      </c>
      <c r="H22" s="54">
        <v>0</v>
      </c>
      <c r="I22" s="20">
        <f t="shared" si="1"/>
        <v>28</v>
      </c>
      <c r="J22" s="54">
        <v>0</v>
      </c>
      <c r="K22" s="54">
        <v>0</v>
      </c>
      <c r="L22" s="54">
        <v>0</v>
      </c>
      <c r="M22" s="20">
        <f t="shared" si="2"/>
        <v>0</v>
      </c>
      <c r="N22" s="19">
        <f t="shared" si="0"/>
        <v>28</v>
      </c>
    </row>
    <row r="23" spans="1:14" ht="23.25" customHeight="1">
      <c r="A23" s="21" t="s">
        <v>38</v>
      </c>
      <c r="B23" s="4" t="s">
        <v>39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20">
        <f t="shared" si="1"/>
        <v>0</v>
      </c>
      <c r="J23" s="54">
        <v>0</v>
      </c>
      <c r="K23" s="54">
        <v>0</v>
      </c>
      <c r="L23" s="54">
        <v>0</v>
      </c>
      <c r="M23" s="20">
        <f t="shared" si="2"/>
        <v>0</v>
      </c>
      <c r="N23" s="19">
        <f t="shared" si="0"/>
        <v>0</v>
      </c>
    </row>
    <row r="24" spans="1:14" ht="23.25" customHeight="1">
      <c r="A24" s="21" t="s">
        <v>40</v>
      </c>
      <c r="B24" s="4" t="s">
        <v>33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20">
        <f t="shared" si="1"/>
        <v>0</v>
      </c>
      <c r="J24" s="54">
        <v>0</v>
      </c>
      <c r="K24" s="54">
        <v>0</v>
      </c>
      <c r="L24" s="54">
        <v>0</v>
      </c>
      <c r="M24" s="20">
        <f t="shared" si="2"/>
        <v>0</v>
      </c>
      <c r="N24" s="19">
        <f t="shared" si="0"/>
        <v>0</v>
      </c>
    </row>
    <row r="25" spans="1:14" ht="15">
      <c r="A25" s="22" t="s">
        <v>41</v>
      </c>
      <c r="B25" s="4" t="s">
        <v>39</v>
      </c>
      <c r="C25" s="54" t="s">
        <v>29</v>
      </c>
      <c r="D25" s="54">
        <v>2</v>
      </c>
      <c r="E25" s="54" t="s">
        <v>29</v>
      </c>
      <c r="F25" s="54" t="s">
        <v>29</v>
      </c>
      <c r="G25" s="54" t="s">
        <v>29</v>
      </c>
      <c r="H25" s="54" t="s">
        <v>29</v>
      </c>
      <c r="I25" s="20">
        <f t="shared" si="1"/>
        <v>2</v>
      </c>
      <c r="J25" s="54" t="s">
        <v>29</v>
      </c>
      <c r="K25" s="54" t="s">
        <v>29</v>
      </c>
      <c r="L25" s="54" t="s">
        <v>29</v>
      </c>
      <c r="M25" s="20">
        <v>0</v>
      </c>
      <c r="N25" s="19">
        <f t="shared" si="0"/>
        <v>2</v>
      </c>
    </row>
    <row r="26" spans="1:14" s="1" customFormat="1" ht="33" customHeight="1">
      <c r="A26" s="59" t="s">
        <v>42</v>
      </c>
      <c r="B26" s="60"/>
      <c r="C26" s="3">
        <f>SUM(C15:C25)</f>
        <v>90</v>
      </c>
      <c r="D26" s="3">
        <f t="shared" ref="D26:H26" si="3">SUM(D15:D25)</f>
        <v>92</v>
      </c>
      <c r="E26" s="3">
        <f t="shared" si="3"/>
        <v>7</v>
      </c>
      <c r="F26" s="3">
        <f t="shared" si="3"/>
        <v>3</v>
      </c>
      <c r="G26" s="3">
        <f t="shared" si="3"/>
        <v>5</v>
      </c>
      <c r="H26" s="3">
        <f t="shared" si="3"/>
        <v>6</v>
      </c>
      <c r="I26" s="3">
        <f t="shared" ref="I26:N26" si="4">SUM(I15:I25)</f>
        <v>203</v>
      </c>
      <c r="J26" s="3">
        <f t="shared" si="4"/>
        <v>0</v>
      </c>
      <c r="K26" s="3">
        <f t="shared" si="4"/>
        <v>3</v>
      </c>
      <c r="L26" s="3">
        <f t="shared" si="4"/>
        <v>17</v>
      </c>
      <c r="M26" s="3">
        <f t="shared" si="4"/>
        <v>20</v>
      </c>
      <c r="N26" s="3">
        <f t="shared" si="4"/>
        <v>223</v>
      </c>
    </row>
    <row r="27" spans="1:14" ht="13.9">
      <c r="A27" s="52" t="s">
        <v>43</v>
      </c>
      <c r="B27" s="52"/>
      <c r="C27" s="52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3.9">
      <c r="A28" s="56"/>
      <c r="B28" s="56"/>
      <c r="C28" s="56"/>
    </row>
  </sheetData>
  <mergeCells count="15">
    <mergeCell ref="A28:C28"/>
    <mergeCell ref="N13:N14"/>
    <mergeCell ref="A26:B26"/>
    <mergeCell ref="A22:B22"/>
    <mergeCell ref="I13:I14"/>
    <mergeCell ref="J13:L13"/>
    <mergeCell ref="M13:M14"/>
    <mergeCell ref="A16:B16"/>
    <mergeCell ref="A21:B21"/>
    <mergeCell ref="C13:H13"/>
    <mergeCell ref="A13:B14"/>
    <mergeCell ref="A17:B17"/>
    <mergeCell ref="A19:B19"/>
    <mergeCell ref="A15:B15"/>
    <mergeCell ref="A20:B20"/>
  </mergeCells>
  <phoneticPr fontId="3" type="noConversion"/>
  <printOptions horizontalCentered="1"/>
  <pageMargins left="0.35433070866141736" right="0.35433070866141736" top="0.35433070866141736" bottom="0" header="0.19685039370078741" footer="0.39370078740157483"/>
  <pageSetup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6"/>
  <sheetViews>
    <sheetView zoomScale="85" zoomScaleNormal="85" workbookViewId="0">
      <selection activeCell="A2" sqref="A2:T16"/>
    </sheetView>
  </sheetViews>
  <sheetFormatPr defaultColWidth="11.42578125" defaultRowHeight="13.15"/>
  <cols>
    <col min="1" max="1" width="29.7109375" bestFit="1" customWidth="1"/>
    <col min="2" max="2" width="25.42578125" bestFit="1" customWidth="1"/>
    <col min="3" max="3" width="11.7109375" bestFit="1" customWidth="1"/>
    <col min="4" max="4" width="32.85546875" bestFit="1" customWidth="1"/>
    <col min="5" max="5" width="32.85546875" customWidth="1"/>
    <col min="6" max="6" width="39.7109375" bestFit="1" customWidth="1"/>
    <col min="7" max="7" width="34.5703125" bestFit="1" customWidth="1"/>
    <col min="8" max="8" width="35" bestFit="1" customWidth="1"/>
    <col min="9" max="9" width="37" bestFit="1" customWidth="1"/>
    <col min="10" max="10" width="25.140625" bestFit="1" customWidth="1"/>
    <col min="11" max="11" width="28.28515625" bestFit="1" customWidth="1"/>
    <col min="12" max="12" width="15.28515625" bestFit="1" customWidth="1"/>
    <col min="13" max="13" width="27.42578125" bestFit="1" customWidth="1"/>
    <col min="14" max="14" width="32.85546875" bestFit="1" customWidth="1"/>
    <col min="15" max="16" width="27.42578125" bestFit="1" customWidth="1"/>
    <col min="17" max="17" width="29.85546875" bestFit="1" customWidth="1"/>
    <col min="18" max="18" width="29.85546875" customWidth="1"/>
    <col min="19" max="19" width="34" bestFit="1" customWidth="1"/>
    <col min="20" max="20" width="12.5703125" bestFit="1" customWidth="1"/>
    <col min="21" max="21" width="28.28515625" bestFit="1" customWidth="1"/>
    <col min="22" max="22" width="27.42578125" bestFit="1" customWidth="1"/>
  </cols>
  <sheetData>
    <row r="1" spans="1:54">
      <c r="C1">
        <f t="shared" ref="C1:J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ref="K1:T1" si="1">COLUMN(K:K)-2</f>
        <v>9</v>
      </c>
      <c r="L1">
        <f t="shared" si="1"/>
        <v>10</v>
      </c>
      <c r="M1">
        <f t="shared" si="1"/>
        <v>11</v>
      </c>
      <c r="N1">
        <f t="shared" si="1"/>
        <v>12</v>
      </c>
      <c r="O1">
        <f t="shared" si="1"/>
        <v>13</v>
      </c>
      <c r="P1">
        <f t="shared" si="1"/>
        <v>14</v>
      </c>
      <c r="Q1">
        <f t="shared" si="1"/>
        <v>15</v>
      </c>
      <c r="R1">
        <f t="shared" si="1"/>
        <v>16</v>
      </c>
      <c r="S1">
        <f t="shared" si="1"/>
        <v>17</v>
      </c>
      <c r="T1">
        <f t="shared" si="1"/>
        <v>18</v>
      </c>
      <c r="U1">
        <f t="shared" ref="U1:AJ1" si="2">COLUMN(U:U)-2</f>
        <v>19</v>
      </c>
      <c r="V1">
        <f t="shared" si="2"/>
        <v>20</v>
      </c>
      <c r="W1">
        <f t="shared" si="2"/>
        <v>21</v>
      </c>
      <c r="X1">
        <f t="shared" si="2"/>
        <v>22</v>
      </c>
      <c r="Y1">
        <f t="shared" si="2"/>
        <v>23</v>
      </c>
      <c r="Z1">
        <f t="shared" si="2"/>
        <v>24</v>
      </c>
      <c r="AA1">
        <f t="shared" si="2"/>
        <v>25</v>
      </c>
      <c r="AB1">
        <f t="shared" si="2"/>
        <v>26</v>
      </c>
      <c r="AC1">
        <f t="shared" si="2"/>
        <v>27</v>
      </c>
      <c r="AD1">
        <f t="shared" si="2"/>
        <v>28</v>
      </c>
      <c r="AE1">
        <f t="shared" si="2"/>
        <v>29</v>
      </c>
      <c r="AF1">
        <f t="shared" si="2"/>
        <v>30</v>
      </c>
      <c r="AG1">
        <f t="shared" si="2"/>
        <v>31</v>
      </c>
      <c r="AH1">
        <f t="shared" si="2"/>
        <v>32</v>
      </c>
      <c r="AI1">
        <f t="shared" si="2"/>
        <v>33</v>
      </c>
      <c r="AJ1">
        <f t="shared" si="2"/>
        <v>34</v>
      </c>
      <c r="AK1">
        <f t="shared" ref="AK1:BB1" si="3">COLUMN(AK:AK)-2</f>
        <v>35</v>
      </c>
      <c r="AL1">
        <f t="shared" si="3"/>
        <v>36</v>
      </c>
      <c r="AM1">
        <f t="shared" si="3"/>
        <v>37</v>
      </c>
      <c r="AN1">
        <f t="shared" si="3"/>
        <v>38</v>
      </c>
      <c r="AO1">
        <f t="shared" si="3"/>
        <v>39</v>
      </c>
      <c r="AP1">
        <f t="shared" si="3"/>
        <v>40</v>
      </c>
      <c r="AQ1">
        <f t="shared" si="3"/>
        <v>41</v>
      </c>
      <c r="AR1">
        <f t="shared" si="3"/>
        <v>42</v>
      </c>
      <c r="AS1">
        <f t="shared" si="3"/>
        <v>43</v>
      </c>
      <c r="AT1">
        <f t="shared" si="3"/>
        <v>44</v>
      </c>
      <c r="AU1">
        <f t="shared" si="3"/>
        <v>45</v>
      </c>
      <c r="AV1">
        <f t="shared" si="3"/>
        <v>46</v>
      </c>
      <c r="AW1">
        <f t="shared" si="3"/>
        <v>47</v>
      </c>
      <c r="AX1">
        <f t="shared" si="3"/>
        <v>48</v>
      </c>
      <c r="AY1">
        <f t="shared" si="3"/>
        <v>49</v>
      </c>
      <c r="AZ1">
        <f t="shared" si="3"/>
        <v>50</v>
      </c>
      <c r="BA1">
        <f t="shared" si="3"/>
        <v>51</v>
      </c>
      <c r="BB1">
        <f t="shared" si="3"/>
        <v>52</v>
      </c>
    </row>
    <row r="2" spans="1:54" ht="14.45">
      <c r="A2" s="24" t="s">
        <v>44</v>
      </c>
      <c r="B2" s="24"/>
      <c r="C2" s="24"/>
      <c r="D2" s="42" t="s">
        <v>45</v>
      </c>
      <c r="E2" s="42" t="s">
        <v>46</v>
      </c>
      <c r="F2" s="44"/>
      <c r="G2" s="44"/>
      <c r="H2" s="34"/>
      <c r="I2" s="34"/>
      <c r="J2" s="36"/>
      <c r="K2" s="50"/>
      <c r="L2" s="36"/>
      <c r="M2" s="46"/>
      <c r="N2" s="38"/>
      <c r="O2" s="48"/>
      <c r="P2" s="42"/>
      <c r="Q2" s="38"/>
      <c r="R2" s="38"/>
      <c r="S2" s="40"/>
      <c r="T2" s="25"/>
      <c r="U2" s="50"/>
      <c r="V2" s="40"/>
    </row>
    <row r="3" spans="1:54" ht="14.45">
      <c r="A3" s="24"/>
      <c r="B3" s="24"/>
      <c r="C3" s="24"/>
      <c r="D3" s="42" t="s">
        <v>47</v>
      </c>
      <c r="E3" s="42" t="s">
        <v>47</v>
      </c>
      <c r="F3" s="44" t="s">
        <v>47</v>
      </c>
      <c r="G3" s="44" t="s">
        <v>47</v>
      </c>
      <c r="H3" s="34" t="s">
        <v>47</v>
      </c>
      <c r="I3" s="34" t="s">
        <v>47</v>
      </c>
      <c r="J3" s="36" t="s">
        <v>47</v>
      </c>
      <c r="K3" s="50" t="s">
        <v>48</v>
      </c>
      <c r="L3" s="36" t="s">
        <v>49</v>
      </c>
      <c r="M3" s="46" t="s">
        <v>50</v>
      </c>
      <c r="N3" s="38" t="s">
        <v>50</v>
      </c>
      <c r="O3" s="48" t="s">
        <v>50</v>
      </c>
      <c r="P3" s="42" t="s">
        <v>50</v>
      </c>
      <c r="Q3" s="38" t="s">
        <v>50</v>
      </c>
      <c r="R3" s="38" t="s">
        <v>50</v>
      </c>
      <c r="S3" s="40" t="s">
        <v>51</v>
      </c>
      <c r="T3" s="25" t="s">
        <v>52</v>
      </c>
      <c r="U3" s="50" t="s">
        <v>48</v>
      </c>
      <c r="V3" s="40" t="s">
        <v>50</v>
      </c>
    </row>
    <row r="4" spans="1:54" ht="14.45">
      <c r="A4" s="26" t="s">
        <v>53</v>
      </c>
      <c r="B4" s="26" t="s">
        <v>54</v>
      </c>
      <c r="C4" s="26" t="s">
        <v>55</v>
      </c>
      <c r="D4" s="43" t="s">
        <v>56</v>
      </c>
      <c r="E4" s="43" t="s">
        <v>57</v>
      </c>
      <c r="F4" s="45" t="s">
        <v>6</v>
      </c>
      <c r="G4" s="45" t="s">
        <v>5</v>
      </c>
      <c r="H4" s="35" t="s">
        <v>58</v>
      </c>
      <c r="I4" s="35" t="s">
        <v>59</v>
      </c>
      <c r="J4" s="37" t="s">
        <v>60</v>
      </c>
      <c r="K4" s="51" t="s">
        <v>61</v>
      </c>
      <c r="L4" s="37" t="s">
        <v>9</v>
      </c>
      <c r="M4" s="47" t="s">
        <v>62</v>
      </c>
      <c r="N4" s="39" t="s">
        <v>63</v>
      </c>
      <c r="O4" s="49" t="s">
        <v>4</v>
      </c>
      <c r="P4" s="43" t="s">
        <v>64</v>
      </c>
      <c r="Q4" s="39" t="s">
        <v>65</v>
      </c>
      <c r="R4" s="39" t="s">
        <v>66</v>
      </c>
      <c r="S4" s="41" t="s">
        <v>67</v>
      </c>
      <c r="T4" s="26"/>
      <c r="U4" s="51" t="s">
        <v>68</v>
      </c>
      <c r="V4" s="41" t="s">
        <v>69</v>
      </c>
    </row>
    <row r="5" spans="1:54" ht="14.45">
      <c r="A5" s="27" t="s">
        <v>70</v>
      </c>
      <c r="B5" s="28" t="s">
        <v>70</v>
      </c>
      <c r="C5" s="29" t="s">
        <v>71</v>
      </c>
      <c r="D5" s="30">
        <v>3</v>
      </c>
      <c r="E5" s="30">
        <v>0</v>
      </c>
      <c r="F5" s="30">
        <v>0</v>
      </c>
      <c r="G5" s="30">
        <v>1</v>
      </c>
      <c r="H5" s="30">
        <v>0</v>
      </c>
      <c r="I5" s="30">
        <v>13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41</v>
      </c>
      <c r="P5" s="30">
        <v>1</v>
      </c>
      <c r="Q5" s="30">
        <v>0</v>
      </c>
      <c r="R5" s="30">
        <v>0</v>
      </c>
      <c r="S5" s="30">
        <v>7</v>
      </c>
      <c r="T5" s="30">
        <v>66</v>
      </c>
      <c r="U5" s="30">
        <v>0</v>
      </c>
      <c r="V5" s="30">
        <v>0</v>
      </c>
    </row>
    <row r="6" spans="1:54" ht="14.45">
      <c r="A6" s="31" t="s">
        <v>72</v>
      </c>
      <c r="B6" s="32" t="s">
        <v>72</v>
      </c>
      <c r="C6" t="s">
        <v>73</v>
      </c>
      <c r="D6" s="30">
        <v>0</v>
      </c>
      <c r="E6" s="30">
        <v>0</v>
      </c>
      <c r="F6" s="33">
        <v>1</v>
      </c>
      <c r="G6" s="30">
        <v>0</v>
      </c>
      <c r="H6" s="33">
        <v>0</v>
      </c>
      <c r="I6" s="33">
        <v>29</v>
      </c>
      <c r="J6" s="33">
        <v>0</v>
      </c>
      <c r="K6" s="30">
        <v>0</v>
      </c>
      <c r="L6" s="30">
        <v>1</v>
      </c>
      <c r="M6" s="30">
        <v>0</v>
      </c>
      <c r="N6" s="30">
        <v>0</v>
      </c>
      <c r="O6" s="33">
        <v>9</v>
      </c>
      <c r="P6" s="33">
        <v>0</v>
      </c>
      <c r="Q6" s="30">
        <v>0</v>
      </c>
      <c r="R6" s="30">
        <v>0</v>
      </c>
      <c r="S6" s="33">
        <v>2</v>
      </c>
      <c r="T6" s="33">
        <v>42</v>
      </c>
      <c r="U6" s="30">
        <v>0</v>
      </c>
      <c r="V6" s="30">
        <v>0</v>
      </c>
    </row>
    <row r="7" spans="1:54" ht="14.45">
      <c r="A7" s="27" t="s">
        <v>74</v>
      </c>
      <c r="B7" s="28" t="s">
        <v>75</v>
      </c>
      <c r="C7" s="29" t="s">
        <v>76</v>
      </c>
      <c r="D7" s="30">
        <v>0</v>
      </c>
      <c r="E7" s="30">
        <v>0</v>
      </c>
      <c r="F7" s="30">
        <v>1</v>
      </c>
      <c r="G7" s="30">
        <v>0</v>
      </c>
      <c r="H7" s="30">
        <v>1</v>
      </c>
      <c r="I7" s="30">
        <v>36</v>
      </c>
      <c r="J7" s="30">
        <v>2</v>
      </c>
      <c r="K7" s="30">
        <v>0</v>
      </c>
      <c r="L7" s="30">
        <v>0</v>
      </c>
      <c r="M7" s="30">
        <v>0</v>
      </c>
      <c r="N7" s="30">
        <v>0</v>
      </c>
      <c r="O7" s="30">
        <v>18</v>
      </c>
      <c r="P7" s="30">
        <v>0</v>
      </c>
      <c r="Q7" s="30">
        <v>3</v>
      </c>
      <c r="R7" s="30">
        <v>0</v>
      </c>
      <c r="S7" s="30">
        <v>6</v>
      </c>
      <c r="T7" s="30">
        <v>67</v>
      </c>
      <c r="U7" s="30">
        <v>0</v>
      </c>
      <c r="V7" s="30">
        <v>0</v>
      </c>
    </row>
    <row r="8" spans="1:54" ht="14.45">
      <c r="A8" s="31" t="s">
        <v>77</v>
      </c>
      <c r="B8" s="32" t="s">
        <v>78</v>
      </c>
      <c r="C8" t="s">
        <v>79</v>
      </c>
      <c r="D8" s="30">
        <v>0</v>
      </c>
      <c r="E8" s="30">
        <v>0</v>
      </c>
      <c r="F8" s="33">
        <v>0</v>
      </c>
      <c r="G8" s="30">
        <v>0</v>
      </c>
      <c r="H8" s="33">
        <v>0</v>
      </c>
      <c r="I8" s="33">
        <v>6</v>
      </c>
      <c r="J8" s="33">
        <v>0</v>
      </c>
      <c r="K8" s="30">
        <v>0</v>
      </c>
      <c r="L8" s="30">
        <v>0</v>
      </c>
      <c r="M8" s="30">
        <v>3</v>
      </c>
      <c r="N8" s="30">
        <v>2</v>
      </c>
      <c r="O8" s="33">
        <v>8</v>
      </c>
      <c r="P8" s="33">
        <v>0</v>
      </c>
      <c r="Q8" s="30">
        <v>0</v>
      </c>
      <c r="R8" s="30">
        <v>0</v>
      </c>
      <c r="S8" s="33">
        <v>0</v>
      </c>
      <c r="T8" s="33">
        <v>19</v>
      </c>
      <c r="U8" s="30">
        <v>0</v>
      </c>
      <c r="V8" s="30">
        <v>0</v>
      </c>
    </row>
    <row r="9" spans="1:54" ht="14.45">
      <c r="A9" s="27" t="s">
        <v>80</v>
      </c>
      <c r="B9" s="28" t="s">
        <v>81</v>
      </c>
      <c r="C9" s="29" t="s">
        <v>82</v>
      </c>
      <c r="D9" s="30">
        <v>0</v>
      </c>
      <c r="E9" s="30">
        <v>0</v>
      </c>
      <c r="F9" s="30">
        <v>2</v>
      </c>
      <c r="G9" s="30">
        <v>0</v>
      </c>
      <c r="H9" s="30">
        <v>1</v>
      </c>
      <c r="I9" s="30">
        <v>18</v>
      </c>
      <c r="J9" s="30">
        <v>1</v>
      </c>
      <c r="K9" s="30">
        <v>1</v>
      </c>
      <c r="L9" s="30">
        <v>0</v>
      </c>
      <c r="M9" s="30">
        <v>0</v>
      </c>
      <c r="N9" s="30">
        <v>0</v>
      </c>
      <c r="O9" s="30">
        <v>47</v>
      </c>
      <c r="P9" s="30">
        <v>0</v>
      </c>
      <c r="Q9" s="30">
        <v>0</v>
      </c>
      <c r="R9" s="30">
        <v>0</v>
      </c>
      <c r="S9" s="30">
        <v>12</v>
      </c>
      <c r="T9" s="30">
        <v>82</v>
      </c>
      <c r="U9" s="30">
        <v>0</v>
      </c>
      <c r="V9" s="30">
        <v>0</v>
      </c>
    </row>
    <row r="10" spans="1:54" ht="14.45">
      <c r="A10" s="31" t="s">
        <v>83</v>
      </c>
      <c r="B10" s="32" t="s">
        <v>84</v>
      </c>
      <c r="C10" t="s">
        <v>85</v>
      </c>
      <c r="D10" s="30">
        <v>0</v>
      </c>
      <c r="E10" s="30">
        <v>0</v>
      </c>
      <c r="F10" s="33">
        <v>0</v>
      </c>
      <c r="G10" s="30">
        <v>0</v>
      </c>
      <c r="H10" s="33">
        <v>0</v>
      </c>
      <c r="I10" s="33">
        <v>1</v>
      </c>
      <c r="J10" s="33">
        <v>0</v>
      </c>
      <c r="K10" s="30">
        <v>0</v>
      </c>
      <c r="L10" s="30">
        <v>0</v>
      </c>
      <c r="M10" s="30">
        <v>0</v>
      </c>
      <c r="N10" s="30">
        <v>0</v>
      </c>
      <c r="O10" s="33">
        <v>4</v>
      </c>
      <c r="P10" s="33">
        <v>0</v>
      </c>
      <c r="Q10" s="30">
        <v>0</v>
      </c>
      <c r="R10" s="30">
        <v>0</v>
      </c>
      <c r="S10" s="33">
        <v>0</v>
      </c>
      <c r="T10" s="33">
        <v>5</v>
      </c>
      <c r="U10" s="30">
        <v>0</v>
      </c>
      <c r="V10" s="30">
        <v>0</v>
      </c>
    </row>
    <row r="11" spans="1:54" ht="14.45">
      <c r="A11" s="27" t="s">
        <v>86</v>
      </c>
      <c r="B11" s="28" t="s">
        <v>87</v>
      </c>
      <c r="C11" s="29" t="s">
        <v>88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12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15</v>
      </c>
      <c r="P11" s="30">
        <v>0</v>
      </c>
      <c r="Q11" s="30">
        <v>0</v>
      </c>
      <c r="R11" s="30">
        <v>1</v>
      </c>
      <c r="S11" s="30">
        <v>7</v>
      </c>
      <c r="T11" s="30">
        <v>35</v>
      </c>
      <c r="U11" s="30">
        <v>0</v>
      </c>
      <c r="V11" s="30">
        <v>0</v>
      </c>
    </row>
    <row r="12" spans="1:54" ht="14.45">
      <c r="A12" s="31" t="s">
        <v>89</v>
      </c>
      <c r="B12" s="32" t="s">
        <v>90</v>
      </c>
      <c r="C12" t="s">
        <v>91</v>
      </c>
      <c r="D12" s="30">
        <v>0</v>
      </c>
      <c r="E12" s="30">
        <v>0</v>
      </c>
      <c r="F12" s="33">
        <v>0</v>
      </c>
      <c r="G12" s="30">
        <v>0</v>
      </c>
      <c r="H12" s="33">
        <v>1</v>
      </c>
      <c r="I12" s="33">
        <v>20</v>
      </c>
      <c r="J12" s="33">
        <v>0</v>
      </c>
      <c r="K12" s="30">
        <v>0</v>
      </c>
      <c r="L12" s="30">
        <v>0</v>
      </c>
      <c r="M12" s="30">
        <v>0</v>
      </c>
      <c r="N12" s="30">
        <v>0</v>
      </c>
      <c r="O12" s="33">
        <v>6</v>
      </c>
      <c r="P12" s="33">
        <v>0</v>
      </c>
      <c r="Q12" s="30">
        <v>2</v>
      </c>
      <c r="R12" s="30">
        <v>0</v>
      </c>
      <c r="S12" s="33">
        <v>1</v>
      </c>
      <c r="T12" s="33">
        <v>30</v>
      </c>
      <c r="U12" s="30">
        <v>0</v>
      </c>
      <c r="V12" s="30">
        <v>0</v>
      </c>
    </row>
    <row r="13" spans="1:54" ht="14.45">
      <c r="A13" s="27" t="s">
        <v>92</v>
      </c>
      <c r="B13" s="28" t="s">
        <v>93</v>
      </c>
      <c r="C13" s="29" t="s">
        <v>94</v>
      </c>
      <c r="D13" s="30">
        <v>0</v>
      </c>
      <c r="E13" s="30">
        <v>2</v>
      </c>
      <c r="F13" s="30">
        <v>0</v>
      </c>
      <c r="G13" s="30">
        <v>0</v>
      </c>
      <c r="H13" s="30">
        <v>0</v>
      </c>
      <c r="I13" s="30">
        <v>2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2</v>
      </c>
      <c r="P13" s="30">
        <v>0</v>
      </c>
      <c r="Q13" s="30">
        <v>0</v>
      </c>
      <c r="R13" s="30">
        <v>0</v>
      </c>
      <c r="S13" s="30">
        <v>1</v>
      </c>
      <c r="T13" s="30">
        <v>7</v>
      </c>
      <c r="U13" s="30">
        <v>0</v>
      </c>
      <c r="V13" s="30">
        <v>0</v>
      </c>
    </row>
    <row r="14" spans="1:54" ht="14.45">
      <c r="A14" s="31" t="s">
        <v>95</v>
      </c>
      <c r="B14" s="32" t="s">
        <v>96</v>
      </c>
      <c r="C14" t="s">
        <v>97</v>
      </c>
      <c r="D14" s="30">
        <v>0</v>
      </c>
      <c r="E14" s="30">
        <v>0</v>
      </c>
      <c r="F14" s="33">
        <v>0</v>
      </c>
      <c r="G14" s="30">
        <v>0</v>
      </c>
      <c r="H14" s="33">
        <v>0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  <c r="N14" s="30">
        <v>0</v>
      </c>
      <c r="O14" s="33">
        <v>2</v>
      </c>
      <c r="P14" s="33">
        <v>0</v>
      </c>
      <c r="Q14" s="30">
        <v>0</v>
      </c>
      <c r="R14" s="30">
        <v>0</v>
      </c>
      <c r="S14" s="33">
        <v>0</v>
      </c>
      <c r="T14" s="33">
        <v>2</v>
      </c>
      <c r="U14" s="30">
        <v>0</v>
      </c>
      <c r="V14" s="30">
        <v>0</v>
      </c>
    </row>
    <row r="15" spans="1:54">
      <c r="A15" t="s">
        <v>98</v>
      </c>
      <c r="B15" t="s">
        <v>99</v>
      </c>
      <c r="C15" t="s">
        <v>100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6</v>
      </c>
      <c r="P15">
        <v>0</v>
      </c>
      <c r="Q15">
        <v>0</v>
      </c>
      <c r="R15">
        <v>0</v>
      </c>
      <c r="S15">
        <v>0</v>
      </c>
      <c r="T15">
        <v>6</v>
      </c>
    </row>
    <row r="16" spans="1:54">
      <c r="A16" t="s">
        <v>52</v>
      </c>
      <c r="D16">
        <v>3</v>
      </c>
      <c r="E16">
        <v>2</v>
      </c>
      <c r="F16">
        <v>4</v>
      </c>
      <c r="G16">
        <v>1</v>
      </c>
      <c r="H16">
        <v>3</v>
      </c>
      <c r="I16">
        <v>137</v>
      </c>
      <c r="J16">
        <v>3</v>
      </c>
      <c r="K16">
        <v>1</v>
      </c>
      <c r="L16">
        <v>1</v>
      </c>
      <c r="M16">
        <v>3</v>
      </c>
      <c r="N16">
        <v>2</v>
      </c>
      <c r="O16">
        <v>158</v>
      </c>
      <c r="P16">
        <v>1</v>
      </c>
      <c r="Q16">
        <v>5</v>
      </c>
      <c r="R16">
        <v>1</v>
      </c>
      <c r="S16">
        <v>36</v>
      </c>
      <c r="T16">
        <v>361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4F9A856-3840-49D7-B969-6C8C41CBF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Suprema Corte de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2000-12-15T15:45:48Z</dcterms:created>
  <dcterms:modified xsi:type="dcterms:W3CDTF">2022-01-27T12:28:24Z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-415814670</vt:i4>
  </property>
  <property fmtid="{D5CDD505-2E9C-101B-9397-08002B2CF9AE}" pid="3" name="_EmailSubject">
    <vt:lpwstr/>
  </property>
  <property fmtid="{D5CDD505-2E9C-101B-9397-08002B2CF9AE}" pid="4" name="_AuthorEmail">
    <vt:lpwstr>Kcastro@suprema.gov.do</vt:lpwstr>
  </property>
  <property fmtid="{D5CDD505-2E9C-101B-9397-08002B2CF9AE}" pid="5" name="_AuthorEmailDisplayName">
    <vt:lpwstr>Katiusca de Castro</vt:lpwstr>
  </property>
  <property fmtid="{D5CDD505-2E9C-101B-9397-08002B2CF9AE}" pid="6" name="_PreviousAdHocReviewCycleID">
    <vt:i4>-967794269</vt:i4>
  </property>
  <property fmtid="{D5CDD505-2E9C-101B-9397-08002B2CF9AE}" pid="7" name="_ReviewingToolsShownOnce">
    <vt:lpwstr/>
  </property>
</Properties>
</file>