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jpena_poderjudicial_gob_do/Documents/Memoria Enero-Septiembre, 2021/"/>
    </mc:Choice>
  </mc:AlternateContent>
  <xr:revisionPtr revIDLastSave="454" documentId="13_ncr:1_{F83791B2-CF9D-4E43-B93E-DEE3CAC088C5}" xr6:coauthVersionLast="47" xr6:coauthVersionMax="47" xr10:uidLastSave="{AF25299E-6212-498A-876A-E74DB6CAB380}"/>
  <bookViews>
    <workbookView xWindow="-110" yWindow="-110" windowWidth="19420" windowHeight="10420" tabRatio="598" xr2:uid="{00000000-000D-0000-FFFF-FFFF00000000}"/>
  </bookViews>
  <sheets>
    <sheet name="Tribunal" sheetId="10" r:id="rId1"/>
    <sheet name="Distrito" sheetId="11" state="hidden" r:id="rId2"/>
    <sheet name="Dep" sheetId="12" state="hidden" r:id="rId3"/>
    <sheet name="Base de Datos" sheetId="14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0" l="1"/>
  <c r="H45" i="10"/>
  <c r="N45" i="10"/>
  <c r="N46" i="10"/>
  <c r="H16" i="10" l="1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40" i="10"/>
  <c r="H41" i="10"/>
  <c r="H42" i="10"/>
  <c r="H43" i="10"/>
  <c r="H46" i="10"/>
  <c r="H47" i="10"/>
  <c r="H48" i="10"/>
  <c r="H49" i="10"/>
  <c r="H15" i="10"/>
  <c r="N16" i="10" l="1"/>
  <c r="Q1" i="14" l="1"/>
  <c r="R1" i="14"/>
  <c r="I1" i="14"/>
  <c r="J1" i="14"/>
  <c r="N15" i="10" l="1"/>
  <c r="S1" i="14"/>
  <c r="T1" i="14"/>
  <c r="U1" i="14"/>
  <c r="K1" i="14"/>
  <c r="L1" i="14"/>
  <c r="K45" i="11"/>
  <c r="H13" i="11"/>
  <c r="I13" i="11"/>
  <c r="I45" i="11"/>
  <c r="J45" i="11"/>
  <c r="L45" i="11"/>
  <c r="F45" i="11"/>
  <c r="E45" i="11"/>
  <c r="D45" i="11"/>
  <c r="C45" i="11"/>
  <c r="D1" i="14"/>
  <c r="E1" i="14"/>
  <c r="F1" i="14"/>
  <c r="G1" i="14"/>
  <c r="D35" i="11" s="1"/>
  <c r="H1" i="14"/>
  <c r="M1" i="14"/>
  <c r="I19" i="11" s="1"/>
  <c r="N1" i="14"/>
  <c r="O1" i="14"/>
  <c r="P1" i="14"/>
  <c r="L29" i="11"/>
  <c r="V1" i="14"/>
  <c r="W1" i="14"/>
  <c r="X1" i="14"/>
  <c r="Y1" i="14"/>
  <c r="Z1" i="14"/>
  <c r="AA1" i="14"/>
  <c r="AB1" i="14"/>
  <c r="AC1" i="14"/>
  <c r="AD1" i="14"/>
  <c r="AE1" i="14"/>
  <c r="AF1" i="14"/>
  <c r="AG1" i="14"/>
  <c r="AH1" i="14"/>
  <c r="AI1" i="14"/>
  <c r="AJ1" i="14"/>
  <c r="AK1" i="14"/>
  <c r="AL1" i="14"/>
  <c r="AM1" i="14"/>
  <c r="AN1" i="14"/>
  <c r="AO1" i="14"/>
  <c r="AP1" i="14"/>
  <c r="AQ1" i="14"/>
  <c r="AR1" i="14"/>
  <c r="AS1" i="14"/>
  <c r="AT1" i="14"/>
  <c r="AU1" i="14"/>
  <c r="AV1" i="14"/>
  <c r="AW1" i="14"/>
  <c r="AX1" i="14"/>
  <c r="AY1" i="14"/>
  <c r="AZ1" i="14"/>
  <c r="BA1" i="14"/>
  <c r="BB1" i="14"/>
  <c r="BC1" i="14"/>
  <c r="BD1" i="14"/>
  <c r="C1" i="14"/>
  <c r="E30" i="11" l="1"/>
  <c r="E43" i="11"/>
  <c r="E24" i="11"/>
  <c r="E13" i="11"/>
  <c r="E19" i="11"/>
  <c r="E25" i="11"/>
  <c r="B13" i="11"/>
  <c r="K25" i="11"/>
  <c r="K14" i="11"/>
  <c r="K38" i="11"/>
  <c r="K19" i="11"/>
  <c r="K43" i="11"/>
  <c r="K36" i="11"/>
  <c r="K31" i="11"/>
  <c r="K20" i="11"/>
  <c r="E36" i="11"/>
  <c r="E35" i="11"/>
  <c r="E37" i="11"/>
  <c r="E29" i="11"/>
  <c r="K33" i="11"/>
  <c r="E42" i="11"/>
  <c r="E28" i="11"/>
  <c r="E16" i="11"/>
  <c r="K42" i="11"/>
  <c r="K35" i="11"/>
  <c r="K30" i="11"/>
  <c r="K26" i="11"/>
  <c r="E38" i="11"/>
  <c r="K28" i="11"/>
  <c r="K24" i="11"/>
  <c r="K16" i="11"/>
  <c r="E33" i="11"/>
  <c r="E31" i="11"/>
  <c r="K37" i="11"/>
  <c r="K29" i="11"/>
  <c r="I37" i="11"/>
  <c r="L37" i="11"/>
  <c r="H37" i="11"/>
  <c r="B37" i="11"/>
  <c r="F37" i="11"/>
  <c r="J30" i="11"/>
  <c r="I30" i="11"/>
  <c r="B30" i="11"/>
  <c r="C30" i="11"/>
  <c r="D30" i="11"/>
  <c r="F30" i="11"/>
  <c r="L30" i="11"/>
  <c r="H30" i="11"/>
  <c r="D38" i="11"/>
  <c r="L38" i="11"/>
  <c r="C38" i="11"/>
  <c r="J38" i="11"/>
  <c r="B38" i="11"/>
  <c r="F38" i="11"/>
  <c r="I38" i="11"/>
  <c r="D40" i="11"/>
  <c r="D46" i="11"/>
  <c r="B42" i="11"/>
  <c r="B46" i="11"/>
  <c r="B41" i="11"/>
  <c r="D22" i="11"/>
  <c r="D43" i="11"/>
  <c r="D18" i="11"/>
  <c r="I36" i="11"/>
  <c r="B44" i="11"/>
  <c r="D12" i="11"/>
  <c r="D42" i="11"/>
  <c r="I40" i="11"/>
  <c r="J23" i="11"/>
  <c r="F32" i="11"/>
  <c r="C17" i="11"/>
  <c r="C15" i="12"/>
  <c r="B15" i="12"/>
  <c r="B17" i="11"/>
  <c r="K22" i="11"/>
  <c r="K21" i="11"/>
  <c r="K39" i="11"/>
  <c r="K40" i="11"/>
  <c r="K34" i="11"/>
  <c r="C43" i="11"/>
  <c r="C39" i="11"/>
  <c r="C20" i="11"/>
  <c r="J43" i="11"/>
  <c r="J19" i="11"/>
  <c r="J24" i="11"/>
  <c r="J28" i="11"/>
  <c r="J36" i="11"/>
  <c r="J40" i="11"/>
  <c r="J14" i="11"/>
  <c r="J25" i="11"/>
  <c r="J29" i="11"/>
  <c r="J34" i="11"/>
  <c r="J16" i="11"/>
  <c r="J26" i="11"/>
  <c r="J35" i="11"/>
  <c r="J42" i="11"/>
  <c r="J46" i="11"/>
  <c r="F21" i="11"/>
  <c r="F25" i="11"/>
  <c r="F29" i="11"/>
  <c r="F34" i="11"/>
  <c r="F14" i="11"/>
  <c r="F22" i="11"/>
  <c r="F26" i="11"/>
  <c r="F35" i="11"/>
  <c r="F42" i="11"/>
  <c r="F46" i="11"/>
  <c r="F19" i="11"/>
  <c r="F31" i="11"/>
  <c r="F33" i="11"/>
  <c r="F39" i="11"/>
  <c r="F43" i="11"/>
  <c r="B45" i="11"/>
  <c r="G45" i="11" s="1"/>
  <c r="C33" i="11"/>
  <c r="C25" i="11"/>
  <c r="F40" i="11"/>
  <c r="F20" i="11"/>
  <c r="L21" i="11"/>
  <c r="L22" i="11"/>
  <c r="L26" i="11"/>
  <c r="L35" i="11"/>
  <c r="L42" i="11"/>
  <c r="L46" i="11"/>
  <c r="L19" i="11"/>
  <c r="L20" i="11"/>
  <c r="L31" i="11"/>
  <c r="L33" i="11"/>
  <c r="L39" i="11"/>
  <c r="L43" i="11"/>
  <c r="L14" i="11"/>
  <c r="L24" i="11"/>
  <c r="L28" i="11"/>
  <c r="L36" i="11"/>
  <c r="L40" i="11"/>
  <c r="I14" i="11"/>
  <c r="I16" i="11"/>
  <c r="I20" i="11"/>
  <c r="I25" i="11"/>
  <c r="I29" i="11"/>
  <c r="I34" i="11"/>
  <c r="I26" i="11"/>
  <c r="I35" i="11"/>
  <c r="I42" i="11"/>
  <c r="I46" i="11"/>
  <c r="I21" i="11"/>
  <c r="I22" i="11"/>
  <c r="I31" i="11"/>
  <c r="I33" i="11"/>
  <c r="I39" i="11"/>
  <c r="I43" i="11"/>
  <c r="D19" i="11"/>
  <c r="D31" i="11"/>
  <c r="D33" i="11"/>
  <c r="D16" i="11"/>
  <c r="D20" i="11"/>
  <c r="D24" i="11"/>
  <c r="D28" i="11"/>
  <c r="D36" i="11"/>
  <c r="D21" i="11"/>
  <c r="D25" i="11"/>
  <c r="D29" i="11"/>
  <c r="D34" i="11"/>
  <c r="C46" i="11"/>
  <c r="C42" i="11"/>
  <c r="C34" i="11"/>
  <c r="C29" i="11"/>
  <c r="C24" i="11"/>
  <c r="C19" i="11"/>
  <c r="C13" i="11"/>
  <c r="D39" i="11"/>
  <c r="D14" i="11"/>
  <c r="F16" i="11"/>
  <c r="K46" i="11"/>
  <c r="J39" i="11"/>
  <c r="J33" i="11"/>
  <c r="L25" i="11"/>
  <c r="J22" i="11"/>
  <c r="C28" i="11"/>
  <c r="D26" i="11"/>
  <c r="F28" i="11"/>
  <c r="N48" i="10"/>
  <c r="H45" i="11"/>
  <c r="M45" i="11" s="1"/>
  <c r="J31" i="11"/>
  <c r="I28" i="11"/>
  <c r="J21" i="11"/>
  <c r="L16" i="11"/>
  <c r="E14" i="11"/>
  <c r="E22" i="11"/>
  <c r="E26" i="11"/>
  <c r="E46" i="11"/>
  <c r="E39" i="11"/>
  <c r="E20" i="11"/>
  <c r="E40" i="11"/>
  <c r="C14" i="11"/>
  <c r="C22" i="11"/>
  <c r="C26" i="11"/>
  <c r="C35" i="11"/>
  <c r="C40" i="11"/>
  <c r="C36" i="11"/>
  <c r="C31" i="11"/>
  <c r="C21" i="11"/>
  <c r="C16" i="11"/>
  <c r="E34" i="11"/>
  <c r="E21" i="11"/>
  <c r="F36" i="11"/>
  <c r="F24" i="11"/>
  <c r="L34" i="11"/>
  <c r="I24" i="11"/>
  <c r="J20" i="11"/>
  <c r="D37" i="11"/>
  <c r="D13" i="11"/>
  <c r="F13" i="11"/>
  <c r="H38" i="11"/>
  <c r="L13" i="11"/>
  <c r="K13" i="11"/>
  <c r="J13" i="11"/>
  <c r="A7" i="12"/>
  <c r="A6" i="12"/>
  <c r="A5" i="12"/>
  <c r="A7" i="11"/>
  <c r="A6" i="11"/>
  <c r="A5" i="11"/>
  <c r="B13" i="12" l="1"/>
  <c r="N40" i="10"/>
  <c r="J37" i="11"/>
  <c r="M37" i="11" s="1"/>
  <c r="D12" i="12"/>
  <c r="C37" i="11"/>
  <c r="G37" i="11" s="1"/>
  <c r="M30" i="11"/>
  <c r="D20" i="12"/>
  <c r="L20" i="12"/>
  <c r="G30" i="11"/>
  <c r="N33" i="10"/>
  <c r="J13" i="12"/>
  <c r="I20" i="12"/>
  <c r="H20" i="12"/>
  <c r="G38" i="11"/>
  <c r="M38" i="11"/>
  <c r="N41" i="10"/>
  <c r="K20" i="12"/>
  <c r="B20" i="12"/>
  <c r="G42" i="11"/>
  <c r="I13" i="12"/>
  <c r="L13" i="12"/>
  <c r="F20" i="12"/>
  <c r="B21" i="12"/>
  <c r="G50" i="10"/>
  <c r="K13" i="12"/>
  <c r="F13" i="12"/>
  <c r="J20" i="12"/>
  <c r="D13" i="12"/>
  <c r="B22" i="12"/>
  <c r="K50" i="10"/>
  <c r="L50" i="10"/>
  <c r="E50" i="10"/>
  <c r="M50" i="10"/>
  <c r="I50" i="10"/>
  <c r="M13" i="11"/>
  <c r="D50" i="10"/>
  <c r="G46" i="11"/>
  <c r="B25" i="11"/>
  <c r="G25" i="11" s="1"/>
  <c r="J18" i="12"/>
  <c r="J27" i="11"/>
  <c r="I22" i="12"/>
  <c r="I44" i="11"/>
  <c r="B29" i="11"/>
  <c r="G29" i="11" s="1"/>
  <c r="C16" i="12"/>
  <c r="C18" i="11"/>
  <c r="E17" i="12"/>
  <c r="E23" i="11"/>
  <c r="E16" i="12"/>
  <c r="E18" i="11"/>
  <c r="H25" i="11"/>
  <c r="M25" i="11" s="1"/>
  <c r="N28" i="10"/>
  <c r="L21" i="12"/>
  <c r="L41" i="11"/>
  <c r="B16" i="12"/>
  <c r="B18" i="11"/>
  <c r="H29" i="11"/>
  <c r="M29" i="11" s="1"/>
  <c r="N32" i="10"/>
  <c r="B17" i="12"/>
  <c r="B23" i="11"/>
  <c r="B39" i="11"/>
  <c r="G39" i="11" s="1"/>
  <c r="D15" i="12"/>
  <c r="D17" i="11"/>
  <c r="D14" i="12"/>
  <c r="D15" i="11"/>
  <c r="J12" i="12"/>
  <c r="J12" i="11"/>
  <c r="C12" i="12"/>
  <c r="C12" i="11"/>
  <c r="J21" i="12"/>
  <c r="J41" i="11"/>
  <c r="J19" i="12"/>
  <c r="J32" i="11"/>
  <c r="C15" i="11"/>
  <c r="C14" i="12"/>
  <c r="B16" i="11"/>
  <c r="G16" i="11" s="1"/>
  <c r="K12" i="12"/>
  <c r="K12" i="11"/>
  <c r="K32" i="11"/>
  <c r="K19" i="12"/>
  <c r="K18" i="12"/>
  <c r="K27" i="11"/>
  <c r="H19" i="12"/>
  <c r="H32" i="11"/>
  <c r="N35" i="10"/>
  <c r="H19" i="11"/>
  <c r="M19" i="11" s="1"/>
  <c r="N22" i="10"/>
  <c r="H39" i="11"/>
  <c r="M39" i="11" s="1"/>
  <c r="N42" i="10"/>
  <c r="H23" i="11"/>
  <c r="H17" i="12"/>
  <c r="N26" i="10"/>
  <c r="H42" i="11"/>
  <c r="M42" i="11" s="1"/>
  <c r="H21" i="11"/>
  <c r="M21" i="11" s="1"/>
  <c r="N24" i="10"/>
  <c r="H41" i="11"/>
  <c r="N44" i="10"/>
  <c r="H21" i="12"/>
  <c r="F50" i="10"/>
  <c r="I15" i="11"/>
  <c r="I14" i="12"/>
  <c r="F22" i="12"/>
  <c r="F44" i="11"/>
  <c r="G13" i="11"/>
  <c r="B34" i="11"/>
  <c r="G34" i="11" s="1"/>
  <c r="E19" i="12"/>
  <c r="E32" i="11"/>
  <c r="E20" i="12"/>
  <c r="C17" i="12"/>
  <c r="C23" i="11"/>
  <c r="C20" i="12"/>
  <c r="B22" i="11"/>
  <c r="G22" i="11" s="1"/>
  <c r="I18" i="11"/>
  <c r="I16" i="12"/>
  <c r="I32" i="11"/>
  <c r="I19" i="12"/>
  <c r="E13" i="12"/>
  <c r="D22" i="12"/>
  <c r="D44" i="11"/>
  <c r="B18" i="12"/>
  <c r="B27" i="11"/>
  <c r="B43" i="11"/>
  <c r="G43" i="11" s="1"/>
  <c r="D18" i="12"/>
  <c r="D27" i="11"/>
  <c r="I27" i="11"/>
  <c r="I18" i="12"/>
  <c r="I12" i="12"/>
  <c r="I12" i="11"/>
  <c r="L32" i="11"/>
  <c r="L19" i="12"/>
  <c r="L12" i="12"/>
  <c r="L12" i="11"/>
  <c r="L15" i="12"/>
  <c r="L17" i="11"/>
  <c r="D16" i="12"/>
  <c r="B20" i="11"/>
  <c r="G20" i="11" s="1"/>
  <c r="F12" i="12"/>
  <c r="F12" i="11"/>
  <c r="F14" i="12"/>
  <c r="F15" i="11"/>
  <c r="F21" i="12"/>
  <c r="F41" i="11"/>
  <c r="J22" i="12"/>
  <c r="J44" i="11"/>
  <c r="J14" i="12"/>
  <c r="J15" i="11"/>
  <c r="B24" i="11"/>
  <c r="G24" i="11" s="1"/>
  <c r="K21" i="12"/>
  <c r="K41" i="11"/>
  <c r="K22" i="12"/>
  <c r="K44" i="11"/>
  <c r="K17" i="12"/>
  <c r="K23" i="11"/>
  <c r="K14" i="12"/>
  <c r="K15" i="11"/>
  <c r="H22" i="12"/>
  <c r="H44" i="11"/>
  <c r="N47" i="10"/>
  <c r="H28" i="11"/>
  <c r="M28" i="11" s="1"/>
  <c r="N31" i="10"/>
  <c r="H16" i="12"/>
  <c r="H18" i="11"/>
  <c r="N21" i="10"/>
  <c r="H33" i="11"/>
  <c r="M33" i="11" s="1"/>
  <c r="N38" i="10"/>
  <c r="N25" i="10"/>
  <c r="H22" i="11"/>
  <c r="M22" i="11" s="1"/>
  <c r="H35" i="11"/>
  <c r="M35" i="11" s="1"/>
  <c r="N37" i="10"/>
  <c r="H15" i="12"/>
  <c r="H17" i="11"/>
  <c r="N20" i="10"/>
  <c r="F19" i="12"/>
  <c r="J50" i="10"/>
  <c r="C27" i="11"/>
  <c r="C18" i="12"/>
  <c r="C44" i="11"/>
  <c r="C22" i="12"/>
  <c r="B21" i="11"/>
  <c r="G21" i="11" s="1"/>
  <c r="E22" i="12"/>
  <c r="E44" i="11"/>
  <c r="E12" i="12"/>
  <c r="E12" i="11"/>
  <c r="E14" i="12"/>
  <c r="E15" i="11"/>
  <c r="C21" i="12"/>
  <c r="C41" i="11"/>
  <c r="B26" i="11"/>
  <c r="G26" i="11" s="1"/>
  <c r="B14" i="12"/>
  <c r="B15" i="11"/>
  <c r="B31" i="11"/>
  <c r="G31" i="11" s="1"/>
  <c r="B12" i="12"/>
  <c r="B12" i="11"/>
  <c r="D19" i="12"/>
  <c r="D32" i="11"/>
  <c r="D17" i="12"/>
  <c r="D23" i="11"/>
  <c r="I23" i="11"/>
  <c r="I17" i="12"/>
  <c r="I21" i="12"/>
  <c r="I41" i="11"/>
  <c r="I17" i="11"/>
  <c r="I15" i="12"/>
  <c r="L22" i="12"/>
  <c r="L44" i="11"/>
  <c r="L27" i="11"/>
  <c r="L18" i="12"/>
  <c r="L16" i="12"/>
  <c r="L18" i="11"/>
  <c r="L15" i="11"/>
  <c r="L14" i="12"/>
  <c r="B28" i="11"/>
  <c r="G28" i="11" s="1"/>
  <c r="F18" i="12"/>
  <c r="F27" i="11"/>
  <c r="F15" i="12"/>
  <c r="F17" i="11"/>
  <c r="J15" i="12"/>
  <c r="J17" i="11"/>
  <c r="E15" i="12"/>
  <c r="E17" i="11"/>
  <c r="B19" i="12"/>
  <c r="B32" i="11"/>
  <c r="H40" i="11"/>
  <c r="M40" i="11" s="1"/>
  <c r="N43" i="10"/>
  <c r="H24" i="11"/>
  <c r="M24" i="11" s="1"/>
  <c r="N27" i="10"/>
  <c r="H12" i="12"/>
  <c r="H12" i="11"/>
  <c r="H31" i="11"/>
  <c r="M31" i="11" s="1"/>
  <c r="N34" i="10"/>
  <c r="H16" i="11"/>
  <c r="M16" i="11" s="1"/>
  <c r="N19" i="10"/>
  <c r="N29" i="10"/>
  <c r="H26" i="11"/>
  <c r="M26" i="11" s="1"/>
  <c r="H14" i="12"/>
  <c r="H15" i="11"/>
  <c r="N18" i="10"/>
  <c r="E18" i="12"/>
  <c r="E27" i="11"/>
  <c r="C32" i="11"/>
  <c r="C19" i="12"/>
  <c r="B14" i="11"/>
  <c r="G14" i="11" s="1"/>
  <c r="B35" i="11"/>
  <c r="G35" i="11" s="1"/>
  <c r="C13" i="12"/>
  <c r="B19" i="11"/>
  <c r="G19" i="11" s="1"/>
  <c r="B33" i="11"/>
  <c r="G33" i="11" s="1"/>
  <c r="D21" i="12"/>
  <c r="D41" i="11"/>
  <c r="L23" i="11"/>
  <c r="L17" i="12"/>
  <c r="N36" i="10"/>
  <c r="H34" i="11"/>
  <c r="M34" i="11" s="1"/>
  <c r="B40" i="11"/>
  <c r="G40" i="11" s="1"/>
  <c r="F17" i="12"/>
  <c r="F23" i="11"/>
  <c r="F16" i="12"/>
  <c r="F18" i="11"/>
  <c r="J16" i="12"/>
  <c r="J18" i="11"/>
  <c r="E21" i="12"/>
  <c r="E41" i="11"/>
  <c r="B36" i="11"/>
  <c r="G36" i="11" s="1"/>
  <c r="K15" i="12"/>
  <c r="K17" i="11"/>
  <c r="K16" i="12"/>
  <c r="K18" i="11"/>
  <c r="H36" i="11"/>
  <c r="M36" i="11" s="1"/>
  <c r="H20" i="11"/>
  <c r="M20" i="11" s="1"/>
  <c r="N23" i="10"/>
  <c r="H43" i="11"/>
  <c r="M43" i="11" s="1"/>
  <c r="H18" i="12"/>
  <c r="H27" i="11"/>
  <c r="N30" i="10"/>
  <c r="N49" i="10"/>
  <c r="H46" i="11"/>
  <c r="M46" i="11" s="1"/>
  <c r="H14" i="11"/>
  <c r="M14" i="11" s="1"/>
  <c r="N17" i="10"/>
  <c r="H13" i="12"/>
  <c r="J17" i="12"/>
  <c r="N14" i="10"/>
  <c r="H14" i="10"/>
  <c r="H50" i="10" l="1"/>
  <c r="G15" i="12"/>
  <c r="G12" i="11"/>
  <c r="M20" i="12"/>
  <c r="M12" i="12"/>
  <c r="M13" i="12"/>
  <c r="G17" i="11"/>
  <c r="M22" i="12"/>
  <c r="M16" i="12"/>
  <c r="M14" i="12"/>
  <c r="M18" i="12"/>
  <c r="G22" i="12"/>
  <c r="M21" i="12"/>
  <c r="M19" i="12"/>
  <c r="D23" i="12"/>
  <c r="E23" i="12"/>
  <c r="M17" i="12"/>
  <c r="H23" i="12"/>
  <c r="F23" i="12"/>
  <c r="F47" i="11"/>
  <c r="K23" i="12"/>
  <c r="I23" i="12"/>
  <c r="G41" i="11"/>
  <c r="G15" i="11"/>
  <c r="G44" i="11"/>
  <c r="G20" i="12"/>
  <c r="M27" i="11"/>
  <c r="J23" i="12"/>
  <c r="M15" i="11"/>
  <c r="G32" i="11"/>
  <c r="L23" i="12"/>
  <c r="C23" i="12"/>
  <c r="G19" i="12"/>
  <c r="G14" i="12"/>
  <c r="G21" i="12"/>
  <c r="M15" i="12"/>
  <c r="M18" i="11"/>
  <c r="G18" i="12"/>
  <c r="M32" i="11"/>
  <c r="C47" i="11"/>
  <c r="D47" i="11"/>
  <c r="G17" i="12"/>
  <c r="G18" i="11"/>
  <c r="H47" i="11"/>
  <c r="M12" i="11"/>
  <c r="E47" i="11"/>
  <c r="M44" i="11"/>
  <c r="G16" i="12"/>
  <c r="L47" i="11"/>
  <c r="I47" i="11"/>
  <c r="G27" i="11"/>
  <c r="M41" i="11"/>
  <c r="M23" i="11"/>
  <c r="K47" i="11"/>
  <c r="J47" i="11"/>
  <c r="G13" i="12"/>
  <c r="M17" i="11"/>
  <c r="G23" i="11"/>
  <c r="G12" i="12"/>
  <c r="M23" i="12" l="1"/>
  <c r="G47" i="11"/>
  <c r="M47" i="11"/>
  <c r="B47" i="11"/>
  <c r="G23" i="12" l="1"/>
  <c r="B23" i="12"/>
  <c r="C50" i="10"/>
  <c r="N50" i="10" l="1"/>
</calcChain>
</file>

<file path=xl/sharedStrings.xml><?xml version="1.0" encoding="utf-8"?>
<sst xmlns="http://schemas.openxmlformats.org/spreadsheetml/2006/main" count="303" uniqueCount="157">
  <si>
    <t xml:space="preserve">JURISDICCIÓN DE NIÑOS, NIÑAS Y ADOLESCENTES: PRIMERA INSTANCIA </t>
  </si>
  <si>
    <t>ENTRADA Y SALIDA DE LOS ASUNTOS EN ATRIBUCIONES CIVILES</t>
  </si>
  <si>
    <t>Enero-Septiembre 2021</t>
  </si>
  <si>
    <t>DISTRIBUCIÓN SEGÚN TRIBUNAL</t>
  </si>
  <si>
    <t>DISTRITO JUDICIAL / TRIBUNAL</t>
  </si>
  <si>
    <t>ENTRADAS</t>
  </si>
  <si>
    <t>TOTAL</t>
  </si>
  <si>
    <t>SALIDAS*</t>
  </si>
  <si>
    <t>Demandas</t>
  </si>
  <si>
    <t>Recursos de Amparo</t>
  </si>
  <si>
    <t>Referimiento</t>
  </si>
  <si>
    <t>Otros Contenciosos</t>
  </si>
  <si>
    <t>Jurídico Administrativos</t>
  </si>
  <si>
    <t>Distrito Nacional</t>
  </si>
  <si>
    <t>1ra Sala</t>
  </si>
  <si>
    <t>2da Sala</t>
  </si>
  <si>
    <t>Santo Domingo</t>
  </si>
  <si>
    <t>Monte Plata</t>
  </si>
  <si>
    <t>Civil+NNA</t>
  </si>
  <si>
    <r>
      <t>Santiago</t>
    </r>
    <r>
      <rPr>
        <vertAlign val="superscript"/>
        <sz val="8"/>
        <color theme="1"/>
        <rFont val="Tahoma"/>
        <family val="2"/>
      </rPr>
      <t xml:space="preserve"> </t>
    </r>
  </si>
  <si>
    <t>Valverde</t>
  </si>
  <si>
    <t>Puerto Plata</t>
  </si>
  <si>
    <t>La Vega</t>
  </si>
  <si>
    <t>Monseñor Nouel</t>
  </si>
  <si>
    <t>Espaillat</t>
  </si>
  <si>
    <t>Sánchez Ramírez</t>
  </si>
  <si>
    <t>Constanza</t>
  </si>
  <si>
    <t>Plenitud</t>
  </si>
  <si>
    <t>Duarte</t>
  </si>
  <si>
    <t>Hermanas Mirabal</t>
  </si>
  <si>
    <t>María Trinidad Sánchez</t>
  </si>
  <si>
    <t>Samaná</t>
  </si>
  <si>
    <t>San Cristóbal</t>
  </si>
  <si>
    <t>-</t>
  </si>
  <si>
    <t>Azua</t>
  </si>
  <si>
    <t>Peravia</t>
  </si>
  <si>
    <t>San José de Ocoa</t>
  </si>
  <si>
    <t>Villa Altagracia</t>
  </si>
  <si>
    <t>San Pedro de Macorís</t>
  </si>
  <si>
    <t>La Romana</t>
  </si>
  <si>
    <t xml:space="preserve">La Altagracia </t>
  </si>
  <si>
    <t>El Seibo</t>
  </si>
  <si>
    <t>Hato Mayor</t>
  </si>
  <si>
    <t>Barahona</t>
  </si>
  <si>
    <t xml:space="preserve">Independencia </t>
  </si>
  <si>
    <t>Bahoruco</t>
  </si>
  <si>
    <t>Pedernales</t>
  </si>
  <si>
    <t>Montecristi</t>
  </si>
  <si>
    <t>Santiago Rodríguez</t>
  </si>
  <si>
    <t>n/d</t>
  </si>
  <si>
    <t>Dajabón</t>
  </si>
  <si>
    <t>San Juan</t>
  </si>
  <si>
    <t>Elías Piña</t>
  </si>
  <si>
    <t>Las Matas de Farfán</t>
  </si>
  <si>
    <t>Total</t>
  </si>
  <si>
    <t>* Sin considerar la fecha de entrada</t>
  </si>
  <si>
    <t>Nota:  Cifras de carácter preliminar, sujetas a verificación.</t>
  </si>
  <si>
    <t>DISTRIBUCIÓN SEGÚN DISTRITO JUDICIAL</t>
  </si>
  <si>
    <t>DISTRITOS JUDICIALES</t>
  </si>
  <si>
    <t>Santiago</t>
  </si>
  <si>
    <t>La Altagracia</t>
  </si>
  <si>
    <t>Independencia</t>
  </si>
  <si>
    <t>DISTRIBUCIÓN SEGÚN DEPARTAMENTO JUDICIAL</t>
  </si>
  <si>
    <t>DEPARTAMENTOS JUDICIALES</t>
  </si>
  <si>
    <t>San Francisco de Macorís</t>
  </si>
  <si>
    <t>Monte Cristi</t>
  </si>
  <si>
    <t>San Juan de la Maguana</t>
  </si>
  <si>
    <t>TOTALES</t>
  </si>
  <si>
    <t>(1) Apelaciónes de Demandas en Alimentos (Ley 136-03)</t>
  </si>
  <si>
    <t>Valores</t>
  </si>
  <si>
    <t>Clase_Asunto_Entrada</t>
  </si>
  <si>
    <t>Tipo_Asunto_o_Solicitud_o_Recurso</t>
  </si>
  <si>
    <t>ENTRADA</t>
  </si>
  <si>
    <t>SALIDA</t>
  </si>
  <si>
    <t>Total ENTRADA</t>
  </si>
  <si>
    <t>Total SALIDA</t>
  </si>
  <si>
    <t>01 CASOS ORIGINALES</t>
  </si>
  <si>
    <t>02 GARANTÍAS CONSTITUCION</t>
  </si>
  <si>
    <t>04 ASUNTO RELATIVO A CASO</t>
  </si>
  <si>
    <t>9 JURIDICO ADMINISTRATIVO</t>
  </si>
  <si>
    <t>NO DEFINIDO(A)</t>
  </si>
  <si>
    <t>Departamento_Judicial</t>
  </si>
  <si>
    <t>Distrito_Jud_Caso</t>
  </si>
  <si>
    <t>CodTribunal</t>
  </si>
  <si>
    <t>DEMANDA</t>
  </si>
  <si>
    <t>RECURSO DE AMPARO</t>
  </si>
  <si>
    <t>RECURSO DE TERCERÍA</t>
  </si>
  <si>
    <t>REFERIMIENTO</t>
  </si>
  <si>
    <t>REVISIÓN CIVIL</t>
  </si>
  <si>
    <t>RECURSO DE OPOSICIÓN</t>
  </si>
  <si>
    <t>ASUNTO JURÍDICO ADMINISTRATIVO</t>
  </si>
  <si>
    <t>OPOSICION</t>
  </si>
  <si>
    <t>01 DISTRITO NACIONAL</t>
  </si>
  <si>
    <t>447-01</t>
  </si>
  <si>
    <t>447-02</t>
  </si>
  <si>
    <t>02 SANTO DOMINGO</t>
  </si>
  <si>
    <t>642</t>
  </si>
  <si>
    <t>03 MONTE PLATA</t>
  </si>
  <si>
    <t>425</t>
  </si>
  <si>
    <t>03 SANTIAGO</t>
  </si>
  <si>
    <t>04 SANTIAGO</t>
  </si>
  <si>
    <t>459-01</t>
  </si>
  <si>
    <t>05 VALVERDE</t>
  </si>
  <si>
    <t>443</t>
  </si>
  <si>
    <t>04 PUERTO PLATA</t>
  </si>
  <si>
    <t>06 PUERTO PLATA</t>
  </si>
  <si>
    <t>312</t>
  </si>
  <si>
    <t>05 LA VEGA</t>
  </si>
  <si>
    <t>07 LA VEGA</t>
  </si>
  <si>
    <t>453-01</t>
  </si>
  <si>
    <t>08 MONSEÑOR NOUEL</t>
  </si>
  <si>
    <t>634</t>
  </si>
  <si>
    <t>09 ESPAILLAT</t>
  </si>
  <si>
    <t>505</t>
  </si>
  <si>
    <t>06 SAN FRANCISCO DE MACORÍS</t>
  </si>
  <si>
    <t>12 DUARTE</t>
  </si>
  <si>
    <t>451-01</t>
  </si>
  <si>
    <t>13 HERMANAS MIRABAL</t>
  </si>
  <si>
    <t>284</t>
  </si>
  <si>
    <t>14 MARÍA TRINIDAD SÁNCHEZ</t>
  </si>
  <si>
    <t>509</t>
  </si>
  <si>
    <t>15 SAMANÁ</t>
  </si>
  <si>
    <t>540</t>
  </si>
  <si>
    <t>07 SAN CRISTÓBAL</t>
  </si>
  <si>
    <t>16 SAN CRISTÓBAL</t>
  </si>
  <si>
    <t>317-01</t>
  </si>
  <si>
    <t>17 AZUA</t>
  </si>
  <si>
    <t>478</t>
  </si>
  <si>
    <t>18 PERAVIA</t>
  </si>
  <si>
    <t>632</t>
  </si>
  <si>
    <t>19 SAN JOSÉ DE OCOA</t>
  </si>
  <si>
    <t>496</t>
  </si>
  <si>
    <t>20 VILLA ALTAGRACIA</t>
  </si>
  <si>
    <t>569</t>
  </si>
  <si>
    <t>08 SAN PEDRO DE MACORÍS</t>
  </si>
  <si>
    <t>23 LA ALTAGRACIA</t>
  </si>
  <si>
    <t>633</t>
  </si>
  <si>
    <t>24 EL SEIBO</t>
  </si>
  <si>
    <t>510</t>
  </si>
  <si>
    <t>25 HATO MAYOR</t>
  </si>
  <si>
    <t>511</t>
  </si>
  <si>
    <t>09 BARAHONA</t>
  </si>
  <si>
    <t>26 BARAHONA</t>
  </si>
  <si>
    <t>448</t>
  </si>
  <si>
    <t>27 INDEPENDENCIA</t>
  </si>
  <si>
    <t>176</t>
  </si>
  <si>
    <t>10 MONTE CRISTI</t>
  </si>
  <si>
    <t>30 MONTECRISTI</t>
  </si>
  <si>
    <t>455</t>
  </si>
  <si>
    <t>31 SANTIAGO RODRÍGUEZ</t>
  </si>
  <si>
    <t>397</t>
  </si>
  <si>
    <t>32 DAJABÓN</t>
  </si>
  <si>
    <t>119</t>
  </si>
  <si>
    <t>11 SAN JUAN DE LA MAGUANA</t>
  </si>
  <si>
    <t>33 SAN JUAN</t>
  </si>
  <si>
    <t>457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</si>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</sst>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name val="Tahoma"/>
      <family val="2"/>
    </font>
    <font>
      <b/>
      <sz val="1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vertAlign val="superscript"/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i/>
      <sz val="8"/>
      <color rgb="FF0D0D0D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C000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 style="medium">
        <color rgb="FF93B1CD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 style="medium">
        <color rgb="FF93B1CD"/>
      </bottom>
      <diagonal/>
    </border>
    <border>
      <left/>
      <right style="medium">
        <color rgb="FFA2C4E0"/>
      </right>
      <top style="medium">
        <color rgb="FF93B1CD"/>
      </top>
      <bottom style="medium">
        <color rgb="FFA2C4E0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1" fillId="2" borderId="1" xfId="0" applyFont="1" applyFill="1" applyBorder="1" applyAlignment="1">
      <alignment horizontal="center" vertical="center"/>
    </xf>
    <xf numFmtId="0" fontId="1" fillId="0" borderId="0" xfId="1"/>
    <xf numFmtId="0" fontId="4" fillId="0" borderId="0" xfId="1" applyFont="1"/>
    <xf numFmtId="0" fontId="13" fillId="0" borderId="0" xfId="1" applyFont="1"/>
    <xf numFmtId="0" fontId="1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14" fillId="0" borderId="0" xfId="1" applyFont="1" applyAlignment="1">
      <alignment horizontal="left" vertical="center" wrapText="1"/>
    </xf>
    <xf numFmtId="0" fontId="12" fillId="4" borderId="4" xfId="1" applyFont="1" applyFill="1" applyBorder="1" applyAlignment="1">
      <alignment vertical="center"/>
    </xf>
    <xf numFmtId="0" fontId="15" fillId="0" borderId="0" xfId="1" applyFont="1" applyProtection="1">
      <protection locked="0"/>
    </xf>
    <xf numFmtId="0" fontId="5" fillId="0" borderId="0" xfId="1" applyFont="1" applyAlignment="1">
      <alignment vertical="center"/>
    </xf>
    <xf numFmtId="14" fontId="3" fillId="0" borderId="0" xfId="1" applyNumberFormat="1" applyFont="1"/>
    <xf numFmtId="0" fontId="15" fillId="0" borderId="0" xfId="1" applyFont="1"/>
    <xf numFmtId="0" fontId="3" fillId="0" borderId="0" xfId="1" applyFont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vertical="center"/>
    </xf>
    <xf numFmtId="3" fontId="11" fillId="2" borderId="14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1" fillId="0" borderId="0" xfId="1" applyProtection="1">
      <protection locked="0"/>
    </xf>
    <xf numFmtId="14" fontId="3" fillId="0" borderId="0" xfId="1" applyNumberFormat="1" applyFont="1" applyProtection="1">
      <protection locked="0"/>
    </xf>
    <xf numFmtId="0" fontId="3" fillId="0" borderId="0" xfId="1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center" vertical="center"/>
    </xf>
    <xf numFmtId="3" fontId="17" fillId="3" borderId="3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3" fontId="20" fillId="2" borderId="3" xfId="0" applyNumberFormat="1" applyFont="1" applyFill="1" applyBorder="1" applyAlignment="1">
      <alignment horizontal="center" vertical="center"/>
    </xf>
    <xf numFmtId="0" fontId="23" fillId="6" borderId="16" xfId="0" applyFont="1" applyFill="1" applyBorder="1"/>
    <xf numFmtId="0" fontId="23" fillId="6" borderId="0" xfId="0" applyFont="1" applyFill="1"/>
    <xf numFmtId="0" fontId="0" fillId="6" borderId="0" xfId="0" applyFill="1"/>
    <xf numFmtId="1" fontId="0" fillId="6" borderId="0" xfId="0" applyNumberFormat="1" applyFill="1"/>
    <xf numFmtId="0" fontId="23" fillId="0" borderId="16" xfId="0" applyFont="1" applyBorder="1"/>
    <xf numFmtId="0" fontId="23" fillId="0" borderId="0" xfId="0" applyFont="1"/>
    <xf numFmtId="1" fontId="0" fillId="0" borderId="0" xfId="0" applyNumberFormat="1"/>
    <xf numFmtId="0" fontId="23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16" xfId="0" applyFont="1" applyFill="1" applyBorder="1" applyAlignment="1">
      <alignment wrapText="1"/>
    </xf>
    <xf numFmtId="3" fontId="8" fillId="0" borderId="2" xfId="0" applyNumberFormat="1" applyFont="1" applyBorder="1" applyAlignment="1">
      <alignment horizontal="center" vertical="center"/>
    </xf>
    <xf numFmtId="0" fontId="23" fillId="7" borderId="16" xfId="0" applyFont="1" applyFill="1" applyBorder="1" applyAlignment="1">
      <alignment wrapText="1"/>
    </xf>
    <xf numFmtId="0" fontId="23" fillId="8" borderId="16" xfId="0" applyFont="1" applyFill="1" applyBorder="1" applyAlignment="1">
      <alignment wrapText="1"/>
    </xf>
    <xf numFmtId="0" fontId="18" fillId="4" borderId="5" xfId="0" applyFont="1" applyFill="1" applyBorder="1" applyAlignment="1">
      <alignment vertical="center"/>
    </xf>
    <xf numFmtId="3" fontId="18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8" fillId="4" borderId="5" xfId="0" applyFont="1" applyFill="1" applyBorder="1" applyAlignment="1">
      <alignment horizontal="left" vertical="center"/>
    </xf>
    <xf numFmtId="3" fontId="24" fillId="0" borderId="2" xfId="0" applyNumberFormat="1" applyFont="1" applyBorder="1" applyAlignment="1" applyProtection="1">
      <alignment horizontal="center" vertical="center"/>
      <protection locked="0"/>
    </xf>
    <xf numFmtId="3" fontId="20" fillId="2" borderId="8" xfId="0" applyNumberFormat="1" applyFont="1" applyFill="1" applyBorder="1" applyAlignment="1">
      <alignment horizontal="center" vertical="center"/>
    </xf>
    <xf numFmtId="3" fontId="20" fillId="2" borderId="15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</cellXfs>
  <cellStyles count="10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2 2 2" xfId="7" xr:uid="{3E34BF27-FD6E-4AA9-BE3C-3AF8BC25140F}"/>
    <cellStyle name="Normal 3" xfId="4" xr:uid="{00000000-0005-0000-0000-000004000000}"/>
    <cellStyle name="Normal 3 2" xfId="8" xr:uid="{E029F718-D6A0-451B-99A8-ED6FD6A879E3}"/>
    <cellStyle name="Normal 5" xfId="6" xr:uid="{00000000-0005-0000-0000-000005000000}"/>
    <cellStyle name="Porcentual 2" xfId="5" xr:uid="{00000000-0005-0000-0000-000006000000}"/>
    <cellStyle name="Porcentual 2 2" xfId="9" xr:uid="{5CA2F239-0CA4-4D73-9161-A29993D201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638175</xdr:colOff>
      <xdr:row>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3BCD4E-664E-48A7-9C72-70EA9064005C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3</xdr:row>
      <xdr:rowOff>170623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D139"/>
  <sheetViews>
    <sheetView tabSelected="1" workbookViewId="0">
      <selection activeCell="O1" sqref="O1:Z1048576"/>
    </sheetView>
  </sheetViews>
  <sheetFormatPr defaultColWidth="11.42578125" defaultRowHeight="12.95"/>
  <cols>
    <col min="1" max="1" width="15.28515625" style="2" customWidth="1"/>
    <col min="2" max="2" width="7.85546875" style="2" bestFit="1" customWidth="1"/>
    <col min="3" max="3" width="8.140625" style="2" customWidth="1"/>
    <col min="4" max="4" width="8" style="2" customWidth="1"/>
    <col min="5" max="5" width="9.85546875" style="2" customWidth="1"/>
    <col min="6" max="6" width="10.28515625" style="2" customWidth="1"/>
    <col min="7" max="7" width="11.42578125" style="2" customWidth="1"/>
    <col min="8" max="8" width="9.28515625" style="2" customWidth="1"/>
    <col min="9" max="9" width="8.140625" style="2" customWidth="1"/>
    <col min="10" max="10" width="7.85546875" style="2" customWidth="1"/>
    <col min="11" max="11" width="9.85546875" style="2" customWidth="1"/>
    <col min="12" max="12" width="10.28515625" style="2" customWidth="1"/>
    <col min="13" max="13" width="11.42578125" style="2" customWidth="1"/>
    <col min="14" max="14" width="9.28515625" style="2" customWidth="1"/>
    <col min="15" max="16384" width="11.42578125" style="2"/>
  </cols>
  <sheetData>
    <row r="1" spans="1:212" ht="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</row>
    <row r="2" spans="1:212" ht="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</row>
    <row r="3" spans="1:212" ht="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</row>
    <row r="4" spans="1:212" ht="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</row>
    <row r="5" spans="1:212" ht="6.7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ht="15.75">
      <c r="A6" s="9" t="s">
        <v>0</v>
      </c>
      <c r="B6" s="9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</row>
    <row r="7" spans="1:212" ht="15">
      <c r="A7" s="10" t="s">
        <v>1</v>
      </c>
      <c r="B7" s="10"/>
      <c r="C7" s="27"/>
      <c r="D7" s="27"/>
      <c r="E7" s="27"/>
      <c r="F7" s="27"/>
      <c r="G7" s="27"/>
      <c r="H7" s="27"/>
      <c r="I7" s="27"/>
      <c r="J7" s="27"/>
      <c r="K7" s="27"/>
      <c r="L7" s="2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</row>
    <row r="8" spans="1:212" ht="15">
      <c r="A8" s="12" t="s">
        <v>2</v>
      </c>
      <c r="B8" s="12"/>
      <c r="C8" s="56"/>
      <c r="D8" s="56"/>
      <c r="E8" s="56"/>
      <c r="F8" s="56"/>
      <c r="G8" s="56"/>
      <c r="H8" s="56"/>
      <c r="I8" s="56"/>
      <c r="J8" s="56"/>
      <c r="K8" s="56"/>
      <c r="L8" s="56"/>
      <c r="M8" s="54"/>
      <c r="N8" s="5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</row>
    <row r="9" spans="1:212" ht="9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4"/>
      <c r="N9" s="5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</row>
    <row r="10" spans="1:212" ht="15.75" hidden="1">
      <c r="A10" s="57"/>
      <c r="B10" s="57"/>
      <c r="C10" s="57">
        <v>5</v>
      </c>
      <c r="D10" s="57">
        <v>6</v>
      </c>
      <c r="E10" s="57">
        <v>2</v>
      </c>
      <c r="F10" s="57">
        <v>3</v>
      </c>
      <c r="G10" s="57">
        <v>4</v>
      </c>
      <c r="H10" s="57"/>
      <c r="I10" s="28">
        <v>11</v>
      </c>
      <c r="J10" s="28">
        <v>12</v>
      </c>
      <c r="K10" s="28">
        <v>8</v>
      </c>
      <c r="L10" s="28">
        <v>9</v>
      </c>
      <c r="M10" s="1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</row>
    <row r="11" spans="1:212" ht="21" customHeight="1">
      <c r="A11" s="58" t="s">
        <v>3</v>
      </c>
      <c r="B11" s="58"/>
      <c r="C11" s="54"/>
      <c r="D11" s="54"/>
      <c r="E11" s="54"/>
      <c r="F11" s="54"/>
      <c r="G11" s="54"/>
      <c r="H11" s="54"/>
      <c r="I11" s="1"/>
      <c r="J11" s="1"/>
      <c r="K11" s="1"/>
      <c r="L11" s="1"/>
    </row>
    <row r="12" spans="1:212" ht="17.45" customHeight="1">
      <c r="A12" s="74" t="s">
        <v>4</v>
      </c>
      <c r="B12" s="68"/>
      <c r="C12" s="74" t="s">
        <v>5</v>
      </c>
      <c r="D12" s="67"/>
      <c r="E12" s="67"/>
      <c r="F12" s="67"/>
      <c r="G12" s="68"/>
      <c r="H12" s="65" t="s">
        <v>6</v>
      </c>
      <c r="I12" s="67" t="s">
        <v>7</v>
      </c>
      <c r="J12" s="67"/>
      <c r="K12" s="67"/>
      <c r="L12" s="67"/>
      <c r="M12" s="68"/>
      <c r="N12" s="72" t="s">
        <v>6</v>
      </c>
    </row>
    <row r="13" spans="1:212" ht="33.75" customHeight="1">
      <c r="A13" s="75"/>
      <c r="B13" s="76"/>
      <c r="C13" s="33" t="s">
        <v>8</v>
      </c>
      <c r="D13" s="33" t="s">
        <v>9</v>
      </c>
      <c r="E13" s="33" t="s">
        <v>10</v>
      </c>
      <c r="F13" s="33" t="s">
        <v>11</v>
      </c>
      <c r="G13" s="33" t="s">
        <v>12</v>
      </c>
      <c r="H13" s="66"/>
      <c r="I13" s="33" t="s">
        <v>8</v>
      </c>
      <c r="J13" s="33" t="s">
        <v>9</v>
      </c>
      <c r="K13" s="33" t="s">
        <v>10</v>
      </c>
      <c r="L13" s="33" t="s">
        <v>11</v>
      </c>
      <c r="M13" s="33" t="s">
        <v>12</v>
      </c>
      <c r="N13" s="73"/>
    </row>
    <row r="14" spans="1:212" s="5" customFormat="1" ht="12.75">
      <c r="A14" s="70" t="s">
        <v>13</v>
      </c>
      <c r="B14" s="52" t="s">
        <v>14</v>
      </c>
      <c r="C14" s="53">
        <v>315</v>
      </c>
      <c r="D14" s="53">
        <v>1</v>
      </c>
      <c r="E14" s="53">
        <v>1</v>
      </c>
      <c r="F14" s="53">
        <v>0</v>
      </c>
      <c r="G14" s="53">
        <v>2726</v>
      </c>
      <c r="H14" s="34">
        <f t="shared" ref="H14:H49" si="0">SUM(C14:G14)</f>
        <v>3043</v>
      </c>
      <c r="I14" s="53">
        <v>161</v>
      </c>
      <c r="J14" s="53">
        <v>1</v>
      </c>
      <c r="K14" s="53">
        <v>3</v>
      </c>
      <c r="L14" s="53">
        <v>1</v>
      </c>
      <c r="M14" s="53">
        <v>2720</v>
      </c>
      <c r="N14" s="35">
        <f t="shared" ref="N14:N49" si="1">SUM(I14:M14)</f>
        <v>2886</v>
      </c>
    </row>
    <row r="15" spans="1:212" s="5" customFormat="1" ht="12.75">
      <c r="A15" s="71"/>
      <c r="B15" s="59" t="s">
        <v>15</v>
      </c>
      <c r="C15" s="53">
        <v>307</v>
      </c>
      <c r="D15" s="53">
        <v>3</v>
      </c>
      <c r="E15" s="53">
        <v>3</v>
      </c>
      <c r="F15" s="53">
        <v>0</v>
      </c>
      <c r="G15" s="53">
        <v>2749</v>
      </c>
      <c r="H15" s="34">
        <f t="shared" si="0"/>
        <v>3062</v>
      </c>
      <c r="I15" s="53">
        <v>134</v>
      </c>
      <c r="J15" s="53">
        <v>2</v>
      </c>
      <c r="K15" s="53">
        <v>0</v>
      </c>
      <c r="L15" s="53">
        <v>0</v>
      </c>
      <c r="M15" s="53">
        <v>2685</v>
      </c>
      <c r="N15" s="35">
        <f t="shared" ref="N15:N16" si="2">SUM(I15:M15)</f>
        <v>2821</v>
      </c>
    </row>
    <row r="16" spans="1:212" s="5" customFormat="1" ht="12.75">
      <c r="A16" s="69" t="s">
        <v>16</v>
      </c>
      <c r="B16" s="64"/>
      <c r="C16" s="53">
        <v>1017</v>
      </c>
      <c r="D16" s="53">
        <v>5</v>
      </c>
      <c r="E16" s="53">
        <v>0</v>
      </c>
      <c r="F16" s="53">
        <v>0</v>
      </c>
      <c r="G16" s="53">
        <v>6112</v>
      </c>
      <c r="H16" s="34">
        <f t="shared" si="0"/>
        <v>7134</v>
      </c>
      <c r="I16" s="53">
        <v>849</v>
      </c>
      <c r="J16" s="53">
        <v>5</v>
      </c>
      <c r="K16" s="53">
        <v>0</v>
      </c>
      <c r="L16" s="53">
        <v>0</v>
      </c>
      <c r="M16" s="53">
        <v>5414</v>
      </c>
      <c r="N16" s="35">
        <f t="shared" si="2"/>
        <v>6268</v>
      </c>
    </row>
    <row r="17" spans="1:14" s="5" customFormat="1" ht="12.75">
      <c r="A17" s="36" t="s">
        <v>17</v>
      </c>
      <c r="B17" s="37" t="s">
        <v>18</v>
      </c>
      <c r="C17" s="53">
        <v>16</v>
      </c>
      <c r="D17" s="53">
        <v>0</v>
      </c>
      <c r="E17" s="53">
        <v>0</v>
      </c>
      <c r="F17" s="53">
        <v>0</v>
      </c>
      <c r="G17" s="53">
        <v>593</v>
      </c>
      <c r="H17" s="34">
        <f t="shared" si="0"/>
        <v>609</v>
      </c>
      <c r="I17" s="53">
        <v>7</v>
      </c>
      <c r="J17" s="53">
        <v>0</v>
      </c>
      <c r="K17" s="53">
        <v>0</v>
      </c>
      <c r="L17" s="53">
        <v>0</v>
      </c>
      <c r="M17" s="53">
        <v>567</v>
      </c>
      <c r="N17" s="35">
        <f t="shared" si="1"/>
        <v>574</v>
      </c>
    </row>
    <row r="18" spans="1:14" s="5" customFormat="1" ht="12.75">
      <c r="A18" s="63" t="s">
        <v>19</v>
      </c>
      <c r="B18" s="64"/>
      <c r="C18" s="53">
        <v>320</v>
      </c>
      <c r="D18" s="53">
        <v>4</v>
      </c>
      <c r="E18" s="53">
        <v>0</v>
      </c>
      <c r="F18" s="53">
        <v>1</v>
      </c>
      <c r="G18" s="53">
        <v>3920</v>
      </c>
      <c r="H18" s="34">
        <f t="shared" si="0"/>
        <v>4245</v>
      </c>
      <c r="I18" s="53">
        <v>110</v>
      </c>
      <c r="J18" s="53">
        <v>4</v>
      </c>
      <c r="K18" s="53">
        <v>0</v>
      </c>
      <c r="L18" s="53">
        <v>0</v>
      </c>
      <c r="M18" s="53">
        <v>1574</v>
      </c>
      <c r="N18" s="35">
        <f t="shared" si="1"/>
        <v>1688</v>
      </c>
    </row>
    <row r="19" spans="1:14" s="5" customFormat="1" ht="12.75">
      <c r="A19" s="63" t="s">
        <v>20</v>
      </c>
      <c r="B19" s="64"/>
      <c r="C19" s="53">
        <v>21</v>
      </c>
      <c r="D19" s="53">
        <v>1</v>
      </c>
      <c r="E19" s="53">
        <v>0</v>
      </c>
      <c r="F19" s="53">
        <v>0</v>
      </c>
      <c r="G19" s="53">
        <v>386</v>
      </c>
      <c r="H19" s="34">
        <f t="shared" si="0"/>
        <v>408</v>
      </c>
      <c r="I19" s="53">
        <v>14</v>
      </c>
      <c r="J19" s="53">
        <v>0</v>
      </c>
      <c r="K19" s="53">
        <v>0</v>
      </c>
      <c r="L19" s="53">
        <v>0</v>
      </c>
      <c r="M19" s="53">
        <v>383</v>
      </c>
      <c r="N19" s="35">
        <f t="shared" si="1"/>
        <v>397</v>
      </c>
    </row>
    <row r="20" spans="1:14" s="5" customFormat="1" ht="12.75">
      <c r="A20" s="63" t="s">
        <v>21</v>
      </c>
      <c r="B20" s="64"/>
      <c r="C20" s="53">
        <v>246</v>
      </c>
      <c r="D20" s="53">
        <v>2</v>
      </c>
      <c r="E20" s="53">
        <v>2</v>
      </c>
      <c r="F20" s="53">
        <v>0</v>
      </c>
      <c r="G20" s="53">
        <v>341</v>
      </c>
      <c r="H20" s="34">
        <f t="shared" si="0"/>
        <v>591</v>
      </c>
      <c r="I20" s="53">
        <v>114</v>
      </c>
      <c r="J20" s="53">
        <v>2</v>
      </c>
      <c r="K20" s="53">
        <v>2</v>
      </c>
      <c r="L20" s="53">
        <v>0</v>
      </c>
      <c r="M20" s="53">
        <v>341</v>
      </c>
      <c r="N20" s="35">
        <f t="shared" si="1"/>
        <v>459</v>
      </c>
    </row>
    <row r="21" spans="1:14" s="5" customFormat="1" ht="12.75">
      <c r="A21" s="63" t="s">
        <v>22</v>
      </c>
      <c r="B21" s="64"/>
      <c r="C21" s="53">
        <v>201</v>
      </c>
      <c r="D21" s="53">
        <v>0</v>
      </c>
      <c r="E21" s="53">
        <v>0</v>
      </c>
      <c r="F21" s="53">
        <v>4</v>
      </c>
      <c r="G21" s="53">
        <v>596</v>
      </c>
      <c r="H21" s="34">
        <f t="shared" si="0"/>
        <v>801</v>
      </c>
      <c r="I21" s="53">
        <v>94</v>
      </c>
      <c r="J21" s="53">
        <v>0</v>
      </c>
      <c r="K21" s="53">
        <v>0</v>
      </c>
      <c r="L21" s="53">
        <v>4</v>
      </c>
      <c r="M21" s="53">
        <v>508</v>
      </c>
      <c r="N21" s="35">
        <f t="shared" si="1"/>
        <v>606</v>
      </c>
    </row>
    <row r="22" spans="1:14" s="5" customFormat="1" ht="12.75">
      <c r="A22" s="63" t="s">
        <v>23</v>
      </c>
      <c r="B22" s="64"/>
      <c r="C22" s="53">
        <v>126</v>
      </c>
      <c r="D22" s="53">
        <v>0</v>
      </c>
      <c r="E22" s="53">
        <v>0</v>
      </c>
      <c r="F22" s="53">
        <v>0</v>
      </c>
      <c r="G22" s="53">
        <v>573</v>
      </c>
      <c r="H22" s="34">
        <f t="shared" si="0"/>
        <v>699</v>
      </c>
      <c r="I22" s="53">
        <v>108</v>
      </c>
      <c r="J22" s="53">
        <v>0</v>
      </c>
      <c r="K22" s="53">
        <v>0</v>
      </c>
      <c r="L22" s="53">
        <v>0</v>
      </c>
      <c r="M22" s="53">
        <v>566</v>
      </c>
      <c r="N22" s="35">
        <f t="shared" si="1"/>
        <v>674</v>
      </c>
    </row>
    <row r="23" spans="1:14" s="5" customFormat="1" ht="12.75">
      <c r="A23" s="63" t="s">
        <v>24</v>
      </c>
      <c r="B23" s="64"/>
      <c r="C23" s="53">
        <v>41</v>
      </c>
      <c r="D23" s="53">
        <v>0</v>
      </c>
      <c r="E23" s="53">
        <v>0</v>
      </c>
      <c r="F23" s="53">
        <v>0</v>
      </c>
      <c r="G23" s="53">
        <v>376</v>
      </c>
      <c r="H23" s="34">
        <f t="shared" si="0"/>
        <v>417</v>
      </c>
      <c r="I23" s="53">
        <v>34</v>
      </c>
      <c r="J23" s="53">
        <v>0</v>
      </c>
      <c r="K23" s="53">
        <v>0</v>
      </c>
      <c r="L23" s="53">
        <v>0</v>
      </c>
      <c r="M23" s="53">
        <v>376</v>
      </c>
      <c r="N23" s="35">
        <f t="shared" si="1"/>
        <v>410</v>
      </c>
    </row>
    <row r="24" spans="1:14" s="5" customFormat="1" ht="12.75">
      <c r="A24" s="63" t="s">
        <v>25</v>
      </c>
      <c r="B24" s="64"/>
      <c r="C24" s="53">
        <v>61</v>
      </c>
      <c r="D24" s="53">
        <v>0</v>
      </c>
      <c r="E24" s="53">
        <v>0</v>
      </c>
      <c r="F24" s="53">
        <v>0</v>
      </c>
      <c r="G24" s="53">
        <v>424</v>
      </c>
      <c r="H24" s="34">
        <f t="shared" si="0"/>
        <v>485</v>
      </c>
      <c r="I24" s="53">
        <v>41</v>
      </c>
      <c r="J24" s="53">
        <v>0</v>
      </c>
      <c r="K24" s="53">
        <v>0</v>
      </c>
      <c r="L24" s="53">
        <v>0</v>
      </c>
      <c r="M24" s="53">
        <v>423</v>
      </c>
      <c r="N24" s="35">
        <f t="shared" si="1"/>
        <v>464</v>
      </c>
    </row>
    <row r="25" spans="1:14" s="5" customFormat="1" ht="12.75">
      <c r="A25" s="36" t="s">
        <v>26</v>
      </c>
      <c r="B25" s="37" t="s">
        <v>27</v>
      </c>
      <c r="C25" s="53">
        <v>2</v>
      </c>
      <c r="D25" s="53">
        <v>0</v>
      </c>
      <c r="E25" s="53">
        <v>0</v>
      </c>
      <c r="F25" s="53">
        <v>0</v>
      </c>
      <c r="G25" s="53">
        <v>200</v>
      </c>
      <c r="H25" s="34">
        <f t="shared" si="0"/>
        <v>202</v>
      </c>
      <c r="I25" s="53">
        <v>0</v>
      </c>
      <c r="J25" s="53">
        <v>0</v>
      </c>
      <c r="K25" s="53">
        <v>0</v>
      </c>
      <c r="L25" s="53">
        <v>0</v>
      </c>
      <c r="M25" s="53">
        <v>198</v>
      </c>
      <c r="N25" s="35">
        <f t="shared" si="1"/>
        <v>198</v>
      </c>
    </row>
    <row r="26" spans="1:14" s="5" customFormat="1" ht="12.75">
      <c r="A26" s="63" t="s">
        <v>28</v>
      </c>
      <c r="B26" s="64"/>
      <c r="C26" s="53">
        <v>35</v>
      </c>
      <c r="D26" s="53">
        <v>0</v>
      </c>
      <c r="E26" s="53">
        <v>0</v>
      </c>
      <c r="F26" s="53">
        <v>0</v>
      </c>
      <c r="G26" s="53">
        <v>552</v>
      </c>
      <c r="H26" s="34">
        <f t="shared" si="0"/>
        <v>587</v>
      </c>
      <c r="I26" s="53">
        <v>39</v>
      </c>
      <c r="J26" s="53">
        <v>0</v>
      </c>
      <c r="K26" s="53">
        <v>0</v>
      </c>
      <c r="L26" s="53">
        <v>0</v>
      </c>
      <c r="M26" s="53">
        <v>548</v>
      </c>
      <c r="N26" s="35">
        <f t="shared" si="1"/>
        <v>587</v>
      </c>
    </row>
    <row r="27" spans="1:14" s="5" customFormat="1" ht="12.75">
      <c r="A27" s="36" t="s">
        <v>29</v>
      </c>
      <c r="B27" s="37" t="s">
        <v>18</v>
      </c>
      <c r="C27" s="53">
        <v>18</v>
      </c>
      <c r="D27" s="53">
        <v>0</v>
      </c>
      <c r="E27" s="53">
        <v>0</v>
      </c>
      <c r="F27" s="53">
        <v>0</v>
      </c>
      <c r="G27" s="53">
        <v>170</v>
      </c>
      <c r="H27" s="34">
        <f t="shared" si="0"/>
        <v>188</v>
      </c>
      <c r="I27" s="53">
        <v>12</v>
      </c>
      <c r="J27" s="53">
        <v>0</v>
      </c>
      <c r="K27" s="53">
        <v>0</v>
      </c>
      <c r="L27" s="53">
        <v>0</v>
      </c>
      <c r="M27" s="53">
        <v>183</v>
      </c>
      <c r="N27" s="35">
        <f t="shared" si="1"/>
        <v>195</v>
      </c>
    </row>
    <row r="28" spans="1:14" s="5" customFormat="1" ht="12.75">
      <c r="A28" s="63" t="s">
        <v>30</v>
      </c>
      <c r="B28" s="64"/>
      <c r="C28" s="53">
        <v>13</v>
      </c>
      <c r="D28" s="53">
        <v>0</v>
      </c>
      <c r="E28" s="53">
        <v>0</v>
      </c>
      <c r="F28" s="53">
        <v>0</v>
      </c>
      <c r="G28" s="53">
        <v>365</v>
      </c>
      <c r="H28" s="34">
        <f t="shared" si="0"/>
        <v>378</v>
      </c>
      <c r="I28" s="53">
        <v>11</v>
      </c>
      <c r="J28" s="53">
        <v>0</v>
      </c>
      <c r="K28" s="53">
        <v>0</v>
      </c>
      <c r="L28" s="53">
        <v>0</v>
      </c>
      <c r="M28" s="53">
        <v>346</v>
      </c>
      <c r="N28" s="35">
        <f t="shared" si="1"/>
        <v>357</v>
      </c>
    </row>
    <row r="29" spans="1:14" s="5" customFormat="1" ht="12.75">
      <c r="A29" s="36" t="s">
        <v>31</v>
      </c>
      <c r="B29" s="37" t="s">
        <v>18</v>
      </c>
      <c r="C29" s="53">
        <v>10</v>
      </c>
      <c r="D29" s="53">
        <v>0</v>
      </c>
      <c r="E29" s="53">
        <v>0</v>
      </c>
      <c r="F29" s="53">
        <v>0</v>
      </c>
      <c r="G29" s="53">
        <v>367</v>
      </c>
      <c r="H29" s="34">
        <f t="shared" si="0"/>
        <v>377</v>
      </c>
      <c r="I29" s="53">
        <v>8</v>
      </c>
      <c r="J29" s="53">
        <v>0</v>
      </c>
      <c r="K29" s="53">
        <v>0</v>
      </c>
      <c r="L29" s="53">
        <v>0</v>
      </c>
      <c r="M29" s="53">
        <v>362</v>
      </c>
      <c r="N29" s="35">
        <f t="shared" si="1"/>
        <v>370</v>
      </c>
    </row>
    <row r="30" spans="1:14" s="5" customFormat="1" ht="12.75">
      <c r="A30" s="63" t="s">
        <v>32</v>
      </c>
      <c r="B30" s="64"/>
      <c r="C30" s="53">
        <v>281</v>
      </c>
      <c r="D30" s="53">
        <v>1</v>
      </c>
      <c r="E30" s="53" t="s">
        <v>33</v>
      </c>
      <c r="F30" s="53" t="s">
        <v>33</v>
      </c>
      <c r="G30" s="53">
        <v>2073</v>
      </c>
      <c r="H30" s="34">
        <f t="shared" si="0"/>
        <v>2355</v>
      </c>
      <c r="I30" s="53">
        <v>593</v>
      </c>
      <c r="J30" s="53">
        <v>1</v>
      </c>
      <c r="K30" s="53" t="s">
        <v>33</v>
      </c>
      <c r="L30" s="53" t="s">
        <v>33</v>
      </c>
      <c r="M30" s="53">
        <v>2143</v>
      </c>
      <c r="N30" s="35">
        <f t="shared" si="1"/>
        <v>2737</v>
      </c>
    </row>
    <row r="31" spans="1:14" s="5" customFormat="1" ht="12.75">
      <c r="A31" s="36" t="s">
        <v>34</v>
      </c>
      <c r="B31" s="37" t="s">
        <v>18</v>
      </c>
      <c r="C31" s="53">
        <v>26</v>
      </c>
      <c r="D31" s="53">
        <v>0</v>
      </c>
      <c r="E31" s="53">
        <v>0</v>
      </c>
      <c r="F31" s="53">
        <v>0</v>
      </c>
      <c r="G31" s="53">
        <v>132</v>
      </c>
      <c r="H31" s="34">
        <f t="shared" si="0"/>
        <v>158</v>
      </c>
      <c r="I31" s="53">
        <v>25</v>
      </c>
      <c r="J31" s="53">
        <v>0</v>
      </c>
      <c r="K31" s="53">
        <v>0</v>
      </c>
      <c r="L31" s="53">
        <v>0</v>
      </c>
      <c r="M31" s="53">
        <v>148</v>
      </c>
      <c r="N31" s="35">
        <f t="shared" si="1"/>
        <v>173</v>
      </c>
    </row>
    <row r="32" spans="1:14" s="5" customFormat="1" ht="12.75">
      <c r="A32" s="63" t="s">
        <v>35</v>
      </c>
      <c r="B32" s="64"/>
      <c r="C32" s="53">
        <v>13</v>
      </c>
      <c r="D32" s="53">
        <v>1</v>
      </c>
      <c r="E32" s="53" t="s">
        <v>33</v>
      </c>
      <c r="F32" s="53">
        <v>1</v>
      </c>
      <c r="G32" s="53">
        <v>627</v>
      </c>
      <c r="H32" s="34">
        <f t="shared" si="0"/>
        <v>642</v>
      </c>
      <c r="I32" s="53">
        <v>14</v>
      </c>
      <c r="J32" s="53" t="s">
        <v>33</v>
      </c>
      <c r="K32" s="53" t="s">
        <v>33</v>
      </c>
      <c r="L32" s="53" t="s">
        <v>33</v>
      </c>
      <c r="M32" s="53">
        <v>630</v>
      </c>
      <c r="N32" s="35">
        <f t="shared" si="1"/>
        <v>644</v>
      </c>
    </row>
    <row r="33" spans="1:14" s="5" customFormat="1" ht="12.75">
      <c r="A33" s="36" t="s">
        <v>36</v>
      </c>
      <c r="B33" s="37" t="s">
        <v>27</v>
      </c>
      <c r="C33" s="53">
        <v>19</v>
      </c>
      <c r="D33" s="53">
        <v>0</v>
      </c>
      <c r="E33" s="53">
        <v>0</v>
      </c>
      <c r="F33" s="53">
        <v>0</v>
      </c>
      <c r="G33" s="53">
        <v>65</v>
      </c>
      <c r="H33" s="34">
        <f t="shared" si="0"/>
        <v>84</v>
      </c>
      <c r="I33" s="53">
        <v>5</v>
      </c>
      <c r="J33" s="53">
        <v>0</v>
      </c>
      <c r="K33" s="53">
        <v>0</v>
      </c>
      <c r="L33" s="53">
        <v>0</v>
      </c>
      <c r="M33" s="53">
        <v>65</v>
      </c>
      <c r="N33" s="35">
        <f t="shared" si="1"/>
        <v>70</v>
      </c>
    </row>
    <row r="34" spans="1:14" s="5" customFormat="1" ht="12.75">
      <c r="A34" s="36" t="s">
        <v>37</v>
      </c>
      <c r="B34" s="37" t="s">
        <v>27</v>
      </c>
      <c r="C34" s="53">
        <v>10</v>
      </c>
      <c r="D34" s="53">
        <v>0</v>
      </c>
      <c r="E34" s="53">
        <v>0</v>
      </c>
      <c r="F34" s="53">
        <v>0</v>
      </c>
      <c r="G34" s="53">
        <v>185</v>
      </c>
      <c r="H34" s="34">
        <f t="shared" si="0"/>
        <v>195</v>
      </c>
      <c r="I34" s="53">
        <v>3</v>
      </c>
      <c r="J34" s="53">
        <v>0</v>
      </c>
      <c r="K34" s="53">
        <v>0</v>
      </c>
      <c r="L34" s="53">
        <v>0</v>
      </c>
      <c r="M34" s="53">
        <v>204</v>
      </c>
      <c r="N34" s="35">
        <f t="shared" si="1"/>
        <v>207</v>
      </c>
    </row>
    <row r="35" spans="1:14" s="5" customFormat="1" ht="12.75">
      <c r="A35" s="63" t="s">
        <v>38</v>
      </c>
      <c r="B35" s="64"/>
      <c r="C35" s="53">
        <v>74</v>
      </c>
      <c r="D35" s="53">
        <v>0</v>
      </c>
      <c r="E35" s="53">
        <v>0</v>
      </c>
      <c r="F35" s="53">
        <v>0</v>
      </c>
      <c r="G35" s="53">
        <v>807</v>
      </c>
      <c r="H35" s="34">
        <f t="shared" si="0"/>
        <v>881</v>
      </c>
      <c r="I35" s="53">
        <v>52</v>
      </c>
      <c r="J35" s="53">
        <v>0</v>
      </c>
      <c r="K35" s="53">
        <v>0</v>
      </c>
      <c r="L35" s="53">
        <v>0</v>
      </c>
      <c r="M35" s="53">
        <v>777</v>
      </c>
      <c r="N35" s="35">
        <f t="shared" si="1"/>
        <v>829</v>
      </c>
    </row>
    <row r="36" spans="1:14" s="5" customFormat="1" ht="12.75">
      <c r="A36" s="63" t="s">
        <v>39</v>
      </c>
      <c r="B36" s="64"/>
      <c r="C36" s="53">
        <v>66</v>
      </c>
      <c r="D36" s="53">
        <v>0</v>
      </c>
      <c r="E36" s="53">
        <v>0</v>
      </c>
      <c r="F36" s="53">
        <v>0</v>
      </c>
      <c r="G36" s="53">
        <v>986</v>
      </c>
      <c r="H36" s="34">
        <f t="shared" si="0"/>
        <v>1052</v>
      </c>
      <c r="I36" s="53">
        <v>41</v>
      </c>
      <c r="J36" s="53">
        <v>0</v>
      </c>
      <c r="K36" s="53">
        <v>0</v>
      </c>
      <c r="L36" s="53">
        <v>0</v>
      </c>
      <c r="M36" s="53">
        <v>1105</v>
      </c>
      <c r="N36" s="35">
        <f t="shared" si="1"/>
        <v>1146</v>
      </c>
    </row>
    <row r="37" spans="1:14" s="5" customFormat="1" ht="12.75">
      <c r="A37" s="63" t="s">
        <v>40</v>
      </c>
      <c r="B37" s="64"/>
      <c r="C37" s="53">
        <v>102</v>
      </c>
      <c r="D37" s="53">
        <v>0</v>
      </c>
      <c r="E37" s="53">
        <v>0</v>
      </c>
      <c r="F37" s="53">
        <v>0</v>
      </c>
      <c r="G37" s="53">
        <v>969</v>
      </c>
      <c r="H37" s="34">
        <f t="shared" si="0"/>
        <v>1071</v>
      </c>
      <c r="I37" s="53">
        <v>88</v>
      </c>
      <c r="J37" s="53">
        <v>0</v>
      </c>
      <c r="K37" s="53">
        <v>0</v>
      </c>
      <c r="L37" s="53">
        <v>0</v>
      </c>
      <c r="M37" s="53">
        <v>959</v>
      </c>
      <c r="N37" s="35">
        <f t="shared" si="1"/>
        <v>1047</v>
      </c>
    </row>
    <row r="38" spans="1:14" s="5" customFormat="1" ht="12.75">
      <c r="A38" s="63" t="s">
        <v>41</v>
      </c>
      <c r="B38" s="64"/>
      <c r="C38" s="53">
        <v>10</v>
      </c>
      <c r="D38" s="53">
        <v>0</v>
      </c>
      <c r="E38" s="53">
        <v>0</v>
      </c>
      <c r="F38" s="53">
        <v>0</v>
      </c>
      <c r="G38" s="53">
        <v>247</v>
      </c>
      <c r="H38" s="34">
        <f t="shared" si="0"/>
        <v>257</v>
      </c>
      <c r="I38" s="53">
        <v>8</v>
      </c>
      <c r="J38" s="53">
        <v>0</v>
      </c>
      <c r="K38" s="53">
        <v>0</v>
      </c>
      <c r="L38" s="53">
        <v>0</v>
      </c>
      <c r="M38" s="53">
        <v>238</v>
      </c>
      <c r="N38" s="35">
        <f t="shared" si="1"/>
        <v>246</v>
      </c>
    </row>
    <row r="39" spans="1:14" s="5" customFormat="1" ht="12.75">
      <c r="A39" s="63" t="s">
        <v>42</v>
      </c>
      <c r="B39" s="64"/>
      <c r="C39" s="53">
        <v>17</v>
      </c>
      <c r="D39" s="53">
        <v>0</v>
      </c>
      <c r="E39" s="53">
        <v>0</v>
      </c>
      <c r="F39" s="53">
        <v>0</v>
      </c>
      <c r="G39" s="53">
        <v>191</v>
      </c>
      <c r="H39" s="34">
        <v>208</v>
      </c>
      <c r="I39" s="53">
        <v>21</v>
      </c>
      <c r="J39" s="53">
        <v>0</v>
      </c>
      <c r="K39" s="53">
        <v>0</v>
      </c>
      <c r="L39" s="53">
        <v>0</v>
      </c>
      <c r="M39" s="53">
        <v>182</v>
      </c>
      <c r="N39" s="35">
        <v>203</v>
      </c>
    </row>
    <row r="40" spans="1:14" s="5" customFormat="1" ht="12.75">
      <c r="A40" s="63" t="s">
        <v>43</v>
      </c>
      <c r="B40" s="64"/>
      <c r="C40" s="53">
        <v>26</v>
      </c>
      <c r="D40" s="53">
        <v>0</v>
      </c>
      <c r="E40" s="53">
        <v>0</v>
      </c>
      <c r="F40" s="53">
        <v>0</v>
      </c>
      <c r="G40" s="53">
        <v>756</v>
      </c>
      <c r="H40" s="34">
        <f t="shared" si="0"/>
        <v>782</v>
      </c>
      <c r="I40" s="53">
        <v>18</v>
      </c>
      <c r="J40" s="53">
        <v>0</v>
      </c>
      <c r="K40" s="53">
        <v>0</v>
      </c>
      <c r="L40" s="53">
        <v>0</v>
      </c>
      <c r="M40" s="53">
        <v>756</v>
      </c>
      <c r="N40" s="35">
        <f t="shared" si="1"/>
        <v>774</v>
      </c>
    </row>
    <row r="41" spans="1:14" s="5" customFormat="1" ht="12.75">
      <c r="A41" s="36" t="s">
        <v>44</v>
      </c>
      <c r="B41" s="37" t="s">
        <v>27</v>
      </c>
      <c r="C41" s="53">
        <v>34</v>
      </c>
      <c r="D41" s="53">
        <v>0</v>
      </c>
      <c r="E41" s="53">
        <v>0</v>
      </c>
      <c r="F41" s="53">
        <v>0</v>
      </c>
      <c r="G41" s="53">
        <v>91</v>
      </c>
      <c r="H41" s="34">
        <f t="shared" si="0"/>
        <v>125</v>
      </c>
      <c r="I41" s="53">
        <v>31</v>
      </c>
      <c r="J41" s="53">
        <v>0</v>
      </c>
      <c r="K41" s="53">
        <v>0</v>
      </c>
      <c r="L41" s="53">
        <v>0</v>
      </c>
      <c r="M41" s="53">
        <v>96</v>
      </c>
      <c r="N41" s="35">
        <f t="shared" si="1"/>
        <v>127</v>
      </c>
    </row>
    <row r="42" spans="1:14" s="5" customFormat="1" ht="12.75">
      <c r="A42" s="36" t="s">
        <v>45</v>
      </c>
      <c r="B42" s="37" t="s">
        <v>27</v>
      </c>
      <c r="C42" s="53">
        <v>11</v>
      </c>
      <c r="D42" s="53">
        <v>0</v>
      </c>
      <c r="E42" s="53">
        <v>0</v>
      </c>
      <c r="F42" s="53">
        <v>0</v>
      </c>
      <c r="G42" s="53">
        <v>379</v>
      </c>
      <c r="H42" s="34">
        <f t="shared" si="0"/>
        <v>390</v>
      </c>
      <c r="I42" s="53">
        <v>8</v>
      </c>
      <c r="J42" s="53">
        <v>0</v>
      </c>
      <c r="K42" s="53">
        <v>0</v>
      </c>
      <c r="L42" s="53">
        <v>0</v>
      </c>
      <c r="M42" s="53">
        <v>376</v>
      </c>
      <c r="N42" s="35">
        <f t="shared" si="1"/>
        <v>384</v>
      </c>
    </row>
    <row r="43" spans="1:14" s="5" customFormat="1" ht="12.75">
      <c r="A43" s="36" t="s">
        <v>46</v>
      </c>
      <c r="B43" s="37" t="s">
        <v>27</v>
      </c>
      <c r="C43" s="53">
        <v>0</v>
      </c>
      <c r="D43" s="53">
        <v>0</v>
      </c>
      <c r="E43" s="53">
        <v>0</v>
      </c>
      <c r="F43" s="53">
        <v>0</v>
      </c>
      <c r="G43" s="53">
        <v>68</v>
      </c>
      <c r="H43" s="34">
        <f t="shared" si="0"/>
        <v>68</v>
      </c>
      <c r="I43" s="53">
        <v>0</v>
      </c>
      <c r="J43" s="53">
        <v>0</v>
      </c>
      <c r="K43" s="53">
        <v>0</v>
      </c>
      <c r="L43" s="53">
        <v>0</v>
      </c>
      <c r="M43" s="53">
        <v>68</v>
      </c>
      <c r="N43" s="35">
        <f t="shared" si="1"/>
        <v>68</v>
      </c>
    </row>
    <row r="44" spans="1:14" s="5" customFormat="1" ht="12.75">
      <c r="A44" s="63" t="s">
        <v>47</v>
      </c>
      <c r="B44" s="64"/>
      <c r="C44" s="53">
        <v>31</v>
      </c>
      <c r="D44" s="53">
        <v>0</v>
      </c>
      <c r="E44" s="53">
        <v>0</v>
      </c>
      <c r="F44" s="53">
        <v>0</v>
      </c>
      <c r="G44" s="53">
        <v>246</v>
      </c>
      <c r="H44" s="34">
        <f t="shared" si="0"/>
        <v>277</v>
      </c>
      <c r="I44" s="53">
        <v>21</v>
      </c>
      <c r="J44" s="53">
        <v>0</v>
      </c>
      <c r="K44" s="53">
        <v>0</v>
      </c>
      <c r="L44" s="53">
        <v>0</v>
      </c>
      <c r="M44" s="53">
        <v>244</v>
      </c>
      <c r="N44" s="35">
        <f t="shared" si="1"/>
        <v>265</v>
      </c>
    </row>
    <row r="45" spans="1:14" s="5" customFormat="1" ht="12.75">
      <c r="A45" s="36" t="s">
        <v>48</v>
      </c>
      <c r="B45" s="37" t="s">
        <v>27</v>
      </c>
      <c r="C45" s="60" t="s">
        <v>49</v>
      </c>
      <c r="D45" s="60" t="s">
        <v>49</v>
      </c>
      <c r="E45" s="60" t="s">
        <v>49</v>
      </c>
      <c r="F45" s="60" t="s">
        <v>49</v>
      </c>
      <c r="G45" s="60" t="s">
        <v>49</v>
      </c>
      <c r="H45" s="34">
        <f t="shared" si="0"/>
        <v>0</v>
      </c>
      <c r="I45" s="60" t="s">
        <v>49</v>
      </c>
      <c r="J45" s="60" t="s">
        <v>49</v>
      </c>
      <c r="K45" s="60" t="s">
        <v>49</v>
      </c>
      <c r="L45" s="60" t="s">
        <v>49</v>
      </c>
      <c r="M45" s="60" t="s">
        <v>49</v>
      </c>
      <c r="N45" s="35">
        <f t="shared" si="1"/>
        <v>0</v>
      </c>
    </row>
    <row r="46" spans="1:14" s="5" customFormat="1" ht="12.75">
      <c r="A46" s="36" t="s">
        <v>50</v>
      </c>
      <c r="B46" s="37" t="s">
        <v>27</v>
      </c>
      <c r="C46" s="53">
        <v>7</v>
      </c>
      <c r="D46" s="53">
        <v>0</v>
      </c>
      <c r="E46" s="53">
        <v>0</v>
      </c>
      <c r="F46" s="53">
        <v>0</v>
      </c>
      <c r="G46" s="53">
        <v>77</v>
      </c>
      <c r="H46" s="34">
        <f t="shared" si="0"/>
        <v>84</v>
      </c>
      <c r="I46" s="53">
        <v>2</v>
      </c>
      <c r="J46" s="53">
        <v>0</v>
      </c>
      <c r="K46" s="53">
        <v>0</v>
      </c>
      <c r="L46" s="53">
        <v>0</v>
      </c>
      <c r="M46" s="53">
        <v>77</v>
      </c>
      <c r="N46" s="35">
        <f t="shared" si="1"/>
        <v>79</v>
      </c>
    </row>
    <row r="47" spans="1:14" s="5" customFormat="1" ht="12.75">
      <c r="A47" s="63" t="s">
        <v>51</v>
      </c>
      <c r="B47" s="64"/>
      <c r="C47" s="53">
        <v>80</v>
      </c>
      <c r="D47" s="53">
        <v>0</v>
      </c>
      <c r="E47" s="53">
        <v>0</v>
      </c>
      <c r="F47" s="53">
        <v>0</v>
      </c>
      <c r="G47" s="53">
        <v>526</v>
      </c>
      <c r="H47" s="34">
        <f t="shared" si="0"/>
        <v>606</v>
      </c>
      <c r="I47" s="53">
        <v>59</v>
      </c>
      <c r="J47" s="53">
        <v>0</v>
      </c>
      <c r="K47" s="53">
        <v>0</v>
      </c>
      <c r="L47" s="53">
        <v>0</v>
      </c>
      <c r="M47" s="53">
        <v>547</v>
      </c>
      <c r="N47" s="35">
        <f t="shared" si="1"/>
        <v>606</v>
      </c>
    </row>
    <row r="48" spans="1:14" s="5" customFormat="1" ht="12.75">
      <c r="A48" s="36" t="s">
        <v>52</v>
      </c>
      <c r="B48" s="37" t="s">
        <v>27</v>
      </c>
      <c r="C48" s="53">
        <v>9</v>
      </c>
      <c r="D48" s="53">
        <v>0</v>
      </c>
      <c r="E48" s="53">
        <v>0</v>
      </c>
      <c r="F48" s="53">
        <v>0</v>
      </c>
      <c r="G48" s="53">
        <v>252</v>
      </c>
      <c r="H48" s="34">
        <f t="shared" si="0"/>
        <v>261</v>
      </c>
      <c r="I48" s="53">
        <v>3</v>
      </c>
      <c r="J48" s="53">
        <v>0</v>
      </c>
      <c r="K48" s="53">
        <v>0</v>
      </c>
      <c r="L48" s="53">
        <v>0</v>
      </c>
      <c r="M48" s="53">
        <v>252</v>
      </c>
      <c r="N48" s="35">
        <f t="shared" si="1"/>
        <v>255</v>
      </c>
    </row>
    <row r="49" spans="1:14" s="5" customFormat="1" ht="12.75">
      <c r="A49" s="36" t="s">
        <v>53</v>
      </c>
      <c r="B49" s="37" t="s">
        <v>27</v>
      </c>
      <c r="C49" s="53">
        <v>1</v>
      </c>
      <c r="D49" s="53">
        <v>0</v>
      </c>
      <c r="E49" s="53">
        <v>0</v>
      </c>
      <c r="F49" s="53">
        <v>0</v>
      </c>
      <c r="G49" s="53">
        <v>187</v>
      </c>
      <c r="H49" s="34">
        <f t="shared" si="0"/>
        <v>188</v>
      </c>
      <c r="I49" s="53">
        <v>2</v>
      </c>
      <c r="J49" s="53">
        <v>0</v>
      </c>
      <c r="K49" s="53">
        <v>0</v>
      </c>
      <c r="L49" s="53">
        <v>0</v>
      </c>
      <c r="M49" s="53">
        <v>187</v>
      </c>
      <c r="N49" s="35">
        <f t="shared" si="1"/>
        <v>189</v>
      </c>
    </row>
    <row r="50" spans="1:14" s="4" customFormat="1" ht="22.5" customHeight="1" thickBot="1">
      <c r="A50" s="61" t="s">
        <v>54</v>
      </c>
      <c r="B50" s="62"/>
      <c r="C50" s="38">
        <f t="shared" ref="C50:N50" si="3">SUM(C14:C49)</f>
        <v>3566</v>
      </c>
      <c r="D50" s="38">
        <f t="shared" si="3"/>
        <v>18</v>
      </c>
      <c r="E50" s="38">
        <f t="shared" si="3"/>
        <v>6</v>
      </c>
      <c r="F50" s="38">
        <f t="shared" si="3"/>
        <v>6</v>
      </c>
      <c r="G50" s="38">
        <f t="shared" si="3"/>
        <v>29314</v>
      </c>
      <c r="H50" s="38">
        <f t="shared" si="3"/>
        <v>32910</v>
      </c>
      <c r="I50" s="38">
        <f t="shared" si="3"/>
        <v>2730</v>
      </c>
      <c r="J50" s="38">
        <f t="shared" si="3"/>
        <v>15</v>
      </c>
      <c r="K50" s="38">
        <f t="shared" si="3"/>
        <v>5</v>
      </c>
      <c r="L50" s="38">
        <f t="shared" si="3"/>
        <v>5</v>
      </c>
      <c r="M50" s="38">
        <f t="shared" si="3"/>
        <v>26248</v>
      </c>
      <c r="N50" s="38">
        <f t="shared" si="3"/>
        <v>29003</v>
      </c>
    </row>
    <row r="51" spans="1:14" s="5" customFormat="1" ht="12.75">
      <c r="A51" s="22" t="s">
        <v>55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s="5" customFormat="1" ht="12.75">
      <c r="A52" s="22" t="s">
        <v>56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15">
      <c r="A53" s="22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ht="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5" spans="1:14" ht="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</row>
    <row r="56" spans="1:14" ht="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82" ht="21" customHeight="1"/>
    <row r="83" s="5" customFormat="1" ht="12.75"/>
    <row r="84" customFormat="1" ht="12.75"/>
    <row r="85" customFormat="1" ht="12.75"/>
    <row r="86" customFormat="1" ht="12.75"/>
    <row r="87" customFormat="1" ht="12.75"/>
    <row r="88" customFormat="1" ht="12.75"/>
    <row r="89" customFormat="1" ht="12.75"/>
    <row r="90" customFormat="1" ht="12.75"/>
    <row r="91" customFormat="1" ht="12.75"/>
    <row r="92" customFormat="1" ht="12.75"/>
    <row r="93" customFormat="1" ht="12.75"/>
    <row r="94" customFormat="1" ht="12.75"/>
    <row r="95" customFormat="1" ht="12.75"/>
    <row r="96" customFormat="1" ht="12.75"/>
    <row r="97" customFormat="1" ht="12.75"/>
    <row r="98" customFormat="1" ht="12.75"/>
    <row r="99" customFormat="1" ht="12.75"/>
    <row r="100" customFormat="1" ht="12.75"/>
    <row r="101" customFormat="1" ht="12.75"/>
    <row r="102" customFormat="1" ht="12.75"/>
    <row r="103" customFormat="1" ht="12.75"/>
    <row r="104" customFormat="1" ht="12.75"/>
    <row r="105" customFormat="1" ht="12.75"/>
    <row r="106" customFormat="1" ht="12.75"/>
    <row r="107" customFormat="1" ht="12.75"/>
    <row r="108" customFormat="1" ht="12.75"/>
    <row r="109" customFormat="1" ht="12.75"/>
    <row r="110" customFormat="1" ht="12.75"/>
    <row r="111" customFormat="1" ht="12.75"/>
    <row r="112" customFormat="1" ht="12.75"/>
    <row r="113" customFormat="1" ht="12.75"/>
    <row r="114" customFormat="1" ht="12.75"/>
    <row r="115" customFormat="1" ht="12.75"/>
    <row r="116" customFormat="1" ht="12.75"/>
    <row r="117" customFormat="1" ht="12.75"/>
    <row r="118" customFormat="1" ht="12.75"/>
    <row r="119" customFormat="1" ht="12.75"/>
    <row r="120" customFormat="1" ht="12.75"/>
    <row r="121" customFormat="1" ht="12.75"/>
    <row r="122" customFormat="1" ht="12.75"/>
    <row r="123" customFormat="1" ht="12.75"/>
    <row r="124" customFormat="1" ht="12.75"/>
    <row r="125" customFormat="1" ht="12.75"/>
    <row r="126" customFormat="1" ht="12.75"/>
    <row r="127" customFormat="1" ht="12.75"/>
    <row r="128" customFormat="1" ht="12.75"/>
    <row r="129" customFormat="1" ht="12.75"/>
    <row r="130" customFormat="1" ht="12.75"/>
    <row r="131" customFormat="1" ht="12.75"/>
    <row r="132" customFormat="1" ht="12.75"/>
    <row r="133" customFormat="1" ht="12.75"/>
    <row r="134" customFormat="1" ht="12.75"/>
    <row r="135" customFormat="1" ht="12.75"/>
    <row r="136" customFormat="1" ht="12.75"/>
    <row r="137" customFormat="1" ht="12.75"/>
    <row r="138" customFormat="1" ht="12.75"/>
    <row r="139" ht="15"/>
  </sheetData>
  <mergeCells count="27">
    <mergeCell ref="N12:N13"/>
    <mergeCell ref="C12:G12"/>
    <mergeCell ref="A12:B13"/>
    <mergeCell ref="A30:B30"/>
    <mergeCell ref="A32:B32"/>
    <mergeCell ref="A35:B35"/>
    <mergeCell ref="H12:H13"/>
    <mergeCell ref="I12:M12"/>
    <mergeCell ref="A28:B28"/>
    <mergeCell ref="A16:B16"/>
    <mergeCell ref="A18:B18"/>
    <mergeCell ref="A19:B19"/>
    <mergeCell ref="A20:B20"/>
    <mergeCell ref="A21:B21"/>
    <mergeCell ref="A22:B22"/>
    <mergeCell ref="A23:B23"/>
    <mergeCell ref="A24:B24"/>
    <mergeCell ref="A26:B26"/>
    <mergeCell ref="A14:A15"/>
    <mergeCell ref="A50:B50"/>
    <mergeCell ref="A36:B36"/>
    <mergeCell ref="A37:B37"/>
    <mergeCell ref="A38:B38"/>
    <mergeCell ref="A44:B44"/>
    <mergeCell ref="A47:B47"/>
    <mergeCell ref="A40:B40"/>
    <mergeCell ref="A39:B39"/>
  </mergeCells>
  <printOptions horizontalCentered="1"/>
  <pageMargins left="0.47244094488188981" right="0.51181102362204722" top="0.19685039370078741" bottom="0.39370078740157483" header="0" footer="0.3937007874015748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2"/>
  <sheetViews>
    <sheetView topLeftCell="A4" workbookViewId="0">
      <selection activeCell="A14" sqref="A14:A15"/>
    </sheetView>
  </sheetViews>
  <sheetFormatPr defaultColWidth="11.42578125" defaultRowHeight="12.6"/>
  <cols>
    <col min="1" max="1" width="29.140625" style="7" customWidth="1"/>
    <col min="2" max="2" width="11.7109375" style="7" customWidth="1"/>
    <col min="3" max="3" width="14.42578125" style="7" customWidth="1"/>
    <col min="4" max="4" width="12.42578125" style="7" customWidth="1"/>
    <col min="5" max="5" width="13.28515625" style="7" customWidth="1"/>
    <col min="6" max="6" width="13.7109375" style="7" customWidth="1"/>
    <col min="7" max="7" width="12.140625" style="7" customWidth="1"/>
    <col min="8" max="8" width="11.42578125" style="7"/>
    <col min="9" max="9" width="12.140625" style="7" customWidth="1"/>
    <col min="10" max="10" width="11.5703125" style="7" customWidth="1"/>
    <col min="11" max="11" width="12.7109375" style="7" customWidth="1"/>
    <col min="12" max="12" width="13.7109375" style="7" customWidth="1"/>
    <col min="13" max="16384" width="11.42578125" style="7"/>
  </cols>
  <sheetData>
    <row r="1" spans="1:13" ht="12.95">
      <c r="D1" s="8"/>
      <c r="E1" s="8"/>
      <c r="F1" s="8"/>
      <c r="G1" s="8"/>
    </row>
    <row r="2" spans="1:13" ht="14.1">
      <c r="A2" s="9"/>
      <c r="B2" s="9"/>
      <c r="C2" s="9"/>
      <c r="D2" s="8"/>
      <c r="E2" s="8"/>
      <c r="F2" s="8"/>
      <c r="G2" s="8"/>
    </row>
    <row r="3" spans="1:13" ht="14.1">
      <c r="A3" s="9"/>
      <c r="B3" s="9"/>
      <c r="C3" s="9"/>
      <c r="D3" s="8"/>
      <c r="E3" s="8"/>
      <c r="F3" s="8"/>
      <c r="G3" s="8"/>
    </row>
    <row r="4" spans="1:13" ht="14.1">
      <c r="A4" s="9"/>
      <c r="B4" s="9"/>
      <c r="C4" s="9"/>
      <c r="D4" s="8"/>
      <c r="E4" s="8"/>
      <c r="F4" s="8"/>
      <c r="G4" s="8"/>
    </row>
    <row r="5" spans="1:13" ht="21" customHeight="1">
      <c r="A5" s="9" t="str">
        <f>Tribunal!A6</f>
        <v xml:space="preserve">JURISDICCIÓN DE NIÑOS, NIÑAS Y ADOLESCENTES: PRIMERA INSTANCIA </v>
      </c>
      <c r="B5" s="9"/>
      <c r="C5" s="9"/>
      <c r="D5" s="8"/>
      <c r="E5" s="8"/>
      <c r="F5" s="8"/>
      <c r="G5" s="8"/>
    </row>
    <row r="6" spans="1:13" ht="21.75" customHeight="1">
      <c r="A6" s="10" t="str">
        <f>Tribunal!A7</f>
        <v>ENTRADA Y SALIDA DE LOS ASUNTOS EN ATRIBUCIONES CIVILES</v>
      </c>
      <c r="B6" s="10"/>
      <c r="C6" s="10"/>
      <c r="D6" s="11"/>
      <c r="E6" s="11"/>
      <c r="F6" s="11"/>
      <c r="G6" s="11"/>
    </row>
    <row r="7" spans="1:13" ht="12.95">
      <c r="A7" s="12" t="str">
        <f>Tribunal!A8</f>
        <v>Enero-Septiembre 2021</v>
      </c>
      <c r="B7" s="12"/>
      <c r="C7" s="12"/>
      <c r="D7" s="12"/>
      <c r="E7" s="12"/>
      <c r="F7" s="12"/>
      <c r="G7" s="12"/>
    </row>
    <row r="8" spans="1:13" ht="18" customHeight="1">
      <c r="A8" s="13"/>
      <c r="B8" s="13"/>
      <c r="C8" s="13"/>
      <c r="D8" s="13"/>
      <c r="E8" s="13"/>
      <c r="F8" s="13"/>
      <c r="G8" s="13"/>
    </row>
    <row r="9" spans="1:13" ht="18" customHeight="1" thickBot="1">
      <c r="A9" s="3" t="s">
        <v>57</v>
      </c>
      <c r="B9" s="13"/>
      <c r="C9" s="13"/>
      <c r="D9" s="13"/>
      <c r="E9" s="13"/>
      <c r="F9" s="13"/>
      <c r="G9" s="13"/>
    </row>
    <row r="10" spans="1:13" ht="19.5" customHeight="1" thickBot="1">
      <c r="A10" s="82" t="s">
        <v>58</v>
      </c>
      <c r="B10" s="77" t="s">
        <v>5</v>
      </c>
      <c r="C10" s="78"/>
      <c r="D10" s="78"/>
      <c r="E10" s="78"/>
      <c r="F10" s="79"/>
      <c r="G10" s="84" t="s">
        <v>6</v>
      </c>
      <c r="H10" s="78" t="s">
        <v>7</v>
      </c>
      <c r="I10" s="78"/>
      <c r="J10" s="78"/>
      <c r="K10" s="78"/>
      <c r="L10" s="79"/>
      <c r="M10" s="80" t="s">
        <v>6</v>
      </c>
    </row>
    <row r="11" spans="1:13" ht="31.5" customHeight="1" thickBot="1">
      <c r="A11" s="83"/>
      <c r="B11" s="29" t="s">
        <v>8</v>
      </c>
      <c r="C11" s="29" t="s">
        <v>9</v>
      </c>
      <c r="D11" s="29" t="s">
        <v>10</v>
      </c>
      <c r="E11" s="29" t="s">
        <v>11</v>
      </c>
      <c r="F11" s="29" t="s">
        <v>12</v>
      </c>
      <c r="G11" s="85"/>
      <c r="H11" s="29" t="s">
        <v>8</v>
      </c>
      <c r="I11" s="29" t="s">
        <v>9</v>
      </c>
      <c r="J11" s="29" t="s">
        <v>10</v>
      </c>
      <c r="K11" s="29" t="s">
        <v>11</v>
      </c>
      <c r="L11" s="29" t="s">
        <v>12</v>
      </c>
      <c r="M11" s="81"/>
    </row>
    <row r="12" spans="1:13" ht="12.95" thickBot="1">
      <c r="A12" s="20" t="s">
        <v>13</v>
      </c>
      <c r="B12" s="49" t="e">
        <f>SUMIF(Tribunal!#REF!,Distrito!$A12,Tribunal!C$14:C$49)</f>
        <v>#REF!</v>
      </c>
      <c r="C12" s="49" t="e">
        <f>SUMIF(Tribunal!#REF!,Distrito!$A12,Tribunal!D$14:D$49)</f>
        <v>#REF!</v>
      </c>
      <c r="D12" s="49" t="e">
        <f>SUMIF(Tribunal!#REF!,Distrito!$A12,Tribunal!E$14:E$49)</f>
        <v>#REF!</v>
      </c>
      <c r="E12" s="49" t="e">
        <f>SUMIF(Tribunal!#REF!,Distrito!$A12,Tribunal!F$14:F$49)</f>
        <v>#REF!</v>
      </c>
      <c r="F12" s="49" t="e">
        <f>SUMIF(Tribunal!#REF!,Distrito!$A12,Tribunal!G$14:G$49)</f>
        <v>#REF!</v>
      </c>
      <c r="G12" s="30" t="e">
        <f t="shared" ref="G12:G46" si="0">SUM(B12:F12)</f>
        <v>#REF!</v>
      </c>
      <c r="H12" s="49" t="e">
        <f>SUMIF(Tribunal!#REF!,Distrito!$A12,Tribunal!I$14:I$49)</f>
        <v>#REF!</v>
      </c>
      <c r="I12" s="49" t="e">
        <f>SUMIF(Tribunal!#REF!,Distrito!$A12,Tribunal!J$14:J$49)</f>
        <v>#REF!</v>
      </c>
      <c r="J12" s="49" t="e">
        <f>SUMIF(Tribunal!#REF!,Distrito!$A12,Tribunal!K$14:K$49)</f>
        <v>#REF!</v>
      </c>
      <c r="K12" s="49" t="e">
        <f>SUMIF(Tribunal!#REF!,Distrito!$A12,Tribunal!L$14:L$49)</f>
        <v>#REF!</v>
      </c>
      <c r="L12" s="49" t="e">
        <f>SUMIF(Tribunal!#REF!,Distrito!$A12,Tribunal!M$14:M$49)</f>
        <v>#REF!</v>
      </c>
      <c r="M12" s="30" t="e">
        <f t="shared" ref="M12:M46" si="1">SUM(H12:L12)</f>
        <v>#REF!</v>
      </c>
    </row>
    <row r="13" spans="1:13" ht="12.95" thickBot="1">
      <c r="A13" s="20" t="s">
        <v>16</v>
      </c>
      <c r="B13" s="49" t="e">
        <f>SUMIF(Tribunal!#REF!,Distrito!$A13,Tribunal!C$14:C$49)</f>
        <v>#REF!</v>
      </c>
      <c r="C13" s="49" t="e">
        <f>SUMIF(Tribunal!#REF!,Distrito!$A13,Tribunal!D$14:D$49)</f>
        <v>#REF!</v>
      </c>
      <c r="D13" s="49" t="e">
        <f>SUMIF(Tribunal!#REF!,Distrito!$A13,Tribunal!E$14:E$49)</f>
        <v>#REF!</v>
      </c>
      <c r="E13" s="49" t="e">
        <f>SUMIF(Tribunal!#REF!,Distrito!$A13,Tribunal!F$14:F$49)</f>
        <v>#REF!</v>
      </c>
      <c r="F13" s="49" t="e">
        <f>SUMIF(Tribunal!#REF!,Distrito!$A13,Tribunal!G$14:G$49)</f>
        <v>#REF!</v>
      </c>
      <c r="G13" s="30" t="e">
        <f t="shared" si="0"/>
        <v>#REF!</v>
      </c>
      <c r="H13" s="49" t="e">
        <f>SUMIF(Tribunal!#REF!,Distrito!$A13,Tribunal!I$14:I$49)</f>
        <v>#REF!</v>
      </c>
      <c r="I13" s="49" t="e">
        <f>SUMIF(Tribunal!#REF!,Distrito!$A13,Tribunal!J$14:J$49)</f>
        <v>#REF!</v>
      </c>
      <c r="J13" s="49" t="e">
        <f>SUMIF(Tribunal!#REF!,Distrito!$A13,Tribunal!K$14:K$49)</f>
        <v>#REF!</v>
      </c>
      <c r="K13" s="49" t="e">
        <f>SUMIF(Tribunal!#REF!,Distrito!$A13,Tribunal!L$14:L$49)</f>
        <v>#REF!</v>
      </c>
      <c r="L13" s="49" t="e">
        <f>SUMIF(Tribunal!#REF!,Distrito!$A13,Tribunal!M$14:M$49)</f>
        <v>#REF!</v>
      </c>
      <c r="M13" s="30" t="e">
        <f t="shared" si="1"/>
        <v>#REF!</v>
      </c>
    </row>
    <row r="14" spans="1:13" ht="12.95" thickBot="1">
      <c r="A14" s="20" t="s">
        <v>17</v>
      </c>
      <c r="B14" s="49" t="e">
        <f>SUMIF(Tribunal!#REF!,Distrito!$A14,Tribunal!C$14:C$49)</f>
        <v>#REF!</v>
      </c>
      <c r="C14" s="49" t="e">
        <f>SUMIF(Tribunal!#REF!,Distrito!$A14,Tribunal!D$14:D$49)</f>
        <v>#REF!</v>
      </c>
      <c r="D14" s="49" t="e">
        <f>SUMIF(Tribunal!#REF!,Distrito!$A14,Tribunal!E$14:E$49)</f>
        <v>#REF!</v>
      </c>
      <c r="E14" s="49" t="e">
        <f>SUMIF(Tribunal!#REF!,Distrito!$A14,Tribunal!F$14:F$49)</f>
        <v>#REF!</v>
      </c>
      <c r="F14" s="49" t="e">
        <f>SUMIF(Tribunal!#REF!,Distrito!$A14,Tribunal!G$14:G$49)</f>
        <v>#REF!</v>
      </c>
      <c r="G14" s="30" t="e">
        <f t="shared" si="0"/>
        <v>#REF!</v>
      </c>
      <c r="H14" s="49" t="e">
        <f>SUMIF(Tribunal!#REF!,Distrito!$A14,Tribunal!I$14:I$49)</f>
        <v>#REF!</v>
      </c>
      <c r="I14" s="49" t="e">
        <f>SUMIF(Tribunal!#REF!,Distrito!$A14,Tribunal!J$14:J$49)</f>
        <v>#REF!</v>
      </c>
      <c r="J14" s="49" t="e">
        <f>SUMIF(Tribunal!#REF!,Distrito!$A14,Tribunal!K$14:K$49)</f>
        <v>#REF!</v>
      </c>
      <c r="K14" s="49" t="e">
        <f>SUMIF(Tribunal!#REF!,Distrito!$A14,Tribunal!L$14:L$49)</f>
        <v>#REF!</v>
      </c>
      <c r="L14" s="49" t="e">
        <f>SUMIF(Tribunal!#REF!,Distrito!$A14,Tribunal!M$14:M$49)</f>
        <v>#REF!</v>
      </c>
      <c r="M14" s="30" t="e">
        <f t="shared" si="1"/>
        <v>#REF!</v>
      </c>
    </row>
    <row r="15" spans="1:13" ht="12.95" thickBot="1">
      <c r="A15" s="20" t="s">
        <v>59</v>
      </c>
      <c r="B15" s="49" t="e">
        <f>SUMIF(Tribunal!#REF!,Distrito!$A15,Tribunal!C$14:C$49)</f>
        <v>#REF!</v>
      </c>
      <c r="C15" s="49" t="e">
        <f>SUMIF(Tribunal!#REF!,Distrito!$A15,Tribunal!D$14:D$49)</f>
        <v>#REF!</v>
      </c>
      <c r="D15" s="49" t="e">
        <f>SUMIF(Tribunal!#REF!,Distrito!$A15,Tribunal!E$14:E$49)</f>
        <v>#REF!</v>
      </c>
      <c r="E15" s="49" t="e">
        <f>SUMIF(Tribunal!#REF!,Distrito!$A15,Tribunal!F$14:F$49)</f>
        <v>#REF!</v>
      </c>
      <c r="F15" s="49" t="e">
        <f>SUMIF(Tribunal!#REF!,Distrito!$A15,Tribunal!G$14:G$49)</f>
        <v>#REF!</v>
      </c>
      <c r="G15" s="30" t="e">
        <f t="shared" si="0"/>
        <v>#REF!</v>
      </c>
      <c r="H15" s="49" t="e">
        <f>SUMIF(Tribunal!#REF!,Distrito!$A15,Tribunal!I$14:I$49)</f>
        <v>#REF!</v>
      </c>
      <c r="I15" s="49" t="e">
        <f>SUMIF(Tribunal!#REF!,Distrito!$A15,Tribunal!J$14:J$49)</f>
        <v>#REF!</v>
      </c>
      <c r="J15" s="49" t="e">
        <f>SUMIF(Tribunal!#REF!,Distrito!$A15,Tribunal!K$14:K$49)</f>
        <v>#REF!</v>
      </c>
      <c r="K15" s="49" t="e">
        <f>SUMIF(Tribunal!#REF!,Distrito!$A15,Tribunal!L$14:L$49)</f>
        <v>#REF!</v>
      </c>
      <c r="L15" s="49" t="e">
        <f>SUMIF(Tribunal!#REF!,Distrito!$A15,Tribunal!M$14:M$49)</f>
        <v>#REF!</v>
      </c>
      <c r="M15" s="30" t="e">
        <f t="shared" si="1"/>
        <v>#REF!</v>
      </c>
    </row>
    <row r="16" spans="1:13" ht="12.95" thickBot="1">
      <c r="A16" s="20" t="s">
        <v>20</v>
      </c>
      <c r="B16" s="49" t="e">
        <f>SUMIF(Tribunal!#REF!,Distrito!$A16,Tribunal!C$14:C$49)</f>
        <v>#REF!</v>
      </c>
      <c r="C16" s="49" t="e">
        <f>SUMIF(Tribunal!#REF!,Distrito!$A16,Tribunal!D$14:D$49)</f>
        <v>#REF!</v>
      </c>
      <c r="D16" s="49" t="e">
        <f>SUMIF(Tribunal!#REF!,Distrito!$A16,Tribunal!E$14:E$49)</f>
        <v>#REF!</v>
      </c>
      <c r="E16" s="49" t="e">
        <f>SUMIF(Tribunal!#REF!,Distrito!$A16,Tribunal!F$14:F$49)</f>
        <v>#REF!</v>
      </c>
      <c r="F16" s="49" t="e">
        <f>SUMIF(Tribunal!#REF!,Distrito!$A16,Tribunal!G$14:G$49)</f>
        <v>#REF!</v>
      </c>
      <c r="G16" s="30" t="e">
        <f t="shared" si="0"/>
        <v>#REF!</v>
      </c>
      <c r="H16" s="49" t="e">
        <f>SUMIF(Tribunal!#REF!,Distrito!$A16,Tribunal!I$14:I$49)</f>
        <v>#REF!</v>
      </c>
      <c r="I16" s="49" t="e">
        <f>SUMIF(Tribunal!#REF!,Distrito!$A16,Tribunal!J$14:J$49)</f>
        <v>#REF!</v>
      </c>
      <c r="J16" s="49" t="e">
        <f>SUMIF(Tribunal!#REF!,Distrito!$A16,Tribunal!K$14:K$49)</f>
        <v>#REF!</v>
      </c>
      <c r="K16" s="49" t="e">
        <f>SUMIF(Tribunal!#REF!,Distrito!$A16,Tribunal!L$14:L$49)</f>
        <v>#REF!</v>
      </c>
      <c r="L16" s="49" t="e">
        <f>SUMIF(Tribunal!#REF!,Distrito!$A16,Tribunal!M$14:M$49)</f>
        <v>#REF!</v>
      </c>
      <c r="M16" s="30" t="e">
        <f t="shared" si="1"/>
        <v>#REF!</v>
      </c>
    </row>
    <row r="17" spans="1:13" ht="12.95" thickBot="1">
      <c r="A17" s="20" t="s">
        <v>21</v>
      </c>
      <c r="B17" s="49" t="e">
        <f>SUMIF(Tribunal!#REF!,Distrito!$A17,Tribunal!C$14:C$49)</f>
        <v>#REF!</v>
      </c>
      <c r="C17" s="49" t="e">
        <f>SUMIF(Tribunal!#REF!,Distrito!$A17,Tribunal!D$14:D$49)</f>
        <v>#REF!</v>
      </c>
      <c r="D17" s="49" t="e">
        <f>SUMIF(Tribunal!#REF!,Distrito!$A17,Tribunal!E$14:E$49)</f>
        <v>#REF!</v>
      </c>
      <c r="E17" s="49" t="e">
        <f>SUMIF(Tribunal!#REF!,Distrito!$A17,Tribunal!F$14:F$49)</f>
        <v>#REF!</v>
      </c>
      <c r="F17" s="49" t="e">
        <f>SUMIF(Tribunal!#REF!,Distrito!$A17,Tribunal!G$14:G$49)</f>
        <v>#REF!</v>
      </c>
      <c r="G17" s="30" t="e">
        <f t="shared" si="0"/>
        <v>#REF!</v>
      </c>
      <c r="H17" s="49" t="e">
        <f>SUMIF(Tribunal!#REF!,Distrito!$A17,Tribunal!I$14:I$49)</f>
        <v>#REF!</v>
      </c>
      <c r="I17" s="49" t="e">
        <f>SUMIF(Tribunal!#REF!,Distrito!$A17,Tribunal!J$14:J$49)</f>
        <v>#REF!</v>
      </c>
      <c r="J17" s="49" t="e">
        <f>SUMIF(Tribunal!#REF!,Distrito!$A17,Tribunal!K$14:K$49)</f>
        <v>#REF!</v>
      </c>
      <c r="K17" s="49" t="e">
        <f>SUMIF(Tribunal!#REF!,Distrito!$A17,Tribunal!L$14:L$49)</f>
        <v>#REF!</v>
      </c>
      <c r="L17" s="49" t="e">
        <f>SUMIF(Tribunal!#REF!,Distrito!$A17,Tribunal!M$14:M$49)</f>
        <v>#REF!</v>
      </c>
      <c r="M17" s="30" t="e">
        <f t="shared" si="1"/>
        <v>#REF!</v>
      </c>
    </row>
    <row r="18" spans="1:13" ht="12.95" thickBot="1">
      <c r="A18" s="20" t="s">
        <v>22</v>
      </c>
      <c r="B18" s="49" t="e">
        <f>SUMIF(Tribunal!#REF!,Distrito!$A18,Tribunal!C$14:C$49)</f>
        <v>#REF!</v>
      </c>
      <c r="C18" s="49" t="e">
        <f>SUMIF(Tribunal!#REF!,Distrito!$A18,Tribunal!D$14:D$49)</f>
        <v>#REF!</v>
      </c>
      <c r="D18" s="49" t="e">
        <f>SUMIF(Tribunal!#REF!,Distrito!$A18,Tribunal!E$14:E$49)</f>
        <v>#REF!</v>
      </c>
      <c r="E18" s="49" t="e">
        <f>SUMIF(Tribunal!#REF!,Distrito!$A18,Tribunal!F$14:F$49)</f>
        <v>#REF!</v>
      </c>
      <c r="F18" s="49" t="e">
        <f>SUMIF(Tribunal!#REF!,Distrito!$A18,Tribunal!G$14:G$49)</f>
        <v>#REF!</v>
      </c>
      <c r="G18" s="30" t="e">
        <f t="shared" si="0"/>
        <v>#REF!</v>
      </c>
      <c r="H18" s="49" t="e">
        <f>SUMIF(Tribunal!#REF!,Distrito!$A18,Tribunal!I$14:I$49)</f>
        <v>#REF!</v>
      </c>
      <c r="I18" s="49" t="e">
        <f>SUMIF(Tribunal!#REF!,Distrito!$A18,Tribunal!J$14:J$49)</f>
        <v>#REF!</v>
      </c>
      <c r="J18" s="49" t="e">
        <f>SUMIF(Tribunal!#REF!,Distrito!$A18,Tribunal!K$14:K$49)</f>
        <v>#REF!</v>
      </c>
      <c r="K18" s="49" t="e">
        <f>SUMIF(Tribunal!#REF!,Distrito!$A18,Tribunal!L$14:L$49)</f>
        <v>#REF!</v>
      </c>
      <c r="L18" s="49" t="e">
        <f>SUMIF(Tribunal!#REF!,Distrito!$A18,Tribunal!M$14:M$49)</f>
        <v>#REF!</v>
      </c>
      <c r="M18" s="30" t="e">
        <f t="shared" si="1"/>
        <v>#REF!</v>
      </c>
    </row>
    <row r="19" spans="1:13" ht="12.95" thickBot="1">
      <c r="A19" s="20" t="s">
        <v>23</v>
      </c>
      <c r="B19" s="49" t="e">
        <f>SUMIF(Tribunal!#REF!,Distrito!$A19,Tribunal!C$14:C$49)</f>
        <v>#REF!</v>
      </c>
      <c r="C19" s="49" t="e">
        <f>SUMIF(Tribunal!#REF!,Distrito!$A19,Tribunal!D$14:D$49)</f>
        <v>#REF!</v>
      </c>
      <c r="D19" s="49" t="e">
        <f>SUMIF(Tribunal!#REF!,Distrito!$A19,Tribunal!E$14:E$49)</f>
        <v>#REF!</v>
      </c>
      <c r="E19" s="49" t="e">
        <f>SUMIF(Tribunal!#REF!,Distrito!$A19,Tribunal!F$14:F$49)</f>
        <v>#REF!</v>
      </c>
      <c r="F19" s="49" t="e">
        <f>SUMIF(Tribunal!#REF!,Distrito!$A19,Tribunal!G$14:G$49)</f>
        <v>#REF!</v>
      </c>
      <c r="G19" s="30" t="e">
        <f t="shared" si="0"/>
        <v>#REF!</v>
      </c>
      <c r="H19" s="49" t="e">
        <f>SUMIF(Tribunal!#REF!,Distrito!$A19,Tribunal!I$14:I$49)</f>
        <v>#REF!</v>
      </c>
      <c r="I19" s="49" t="e">
        <f>SUMIF(Tribunal!#REF!,Distrito!$A19,Tribunal!J$14:J$49)</f>
        <v>#REF!</v>
      </c>
      <c r="J19" s="49" t="e">
        <f>SUMIF(Tribunal!#REF!,Distrito!$A19,Tribunal!K$14:K$49)</f>
        <v>#REF!</v>
      </c>
      <c r="K19" s="49" t="e">
        <f>SUMIF(Tribunal!#REF!,Distrito!$A19,Tribunal!L$14:L$49)</f>
        <v>#REF!</v>
      </c>
      <c r="L19" s="49" t="e">
        <f>SUMIF(Tribunal!#REF!,Distrito!$A19,Tribunal!M$14:M$49)</f>
        <v>#REF!</v>
      </c>
      <c r="M19" s="30" t="e">
        <f t="shared" si="1"/>
        <v>#REF!</v>
      </c>
    </row>
    <row r="20" spans="1:13" ht="12.95" thickBot="1">
      <c r="A20" s="20" t="s">
        <v>24</v>
      </c>
      <c r="B20" s="49" t="e">
        <f>SUMIF(Tribunal!#REF!,Distrito!$A20,Tribunal!C$14:C$49)</f>
        <v>#REF!</v>
      </c>
      <c r="C20" s="49" t="e">
        <f>SUMIF(Tribunal!#REF!,Distrito!$A20,Tribunal!D$14:D$49)</f>
        <v>#REF!</v>
      </c>
      <c r="D20" s="49" t="e">
        <f>SUMIF(Tribunal!#REF!,Distrito!$A20,Tribunal!E$14:E$49)</f>
        <v>#REF!</v>
      </c>
      <c r="E20" s="49" t="e">
        <f>SUMIF(Tribunal!#REF!,Distrito!$A20,Tribunal!F$14:F$49)</f>
        <v>#REF!</v>
      </c>
      <c r="F20" s="49" t="e">
        <f>SUMIF(Tribunal!#REF!,Distrito!$A20,Tribunal!G$14:G$49)</f>
        <v>#REF!</v>
      </c>
      <c r="G20" s="30" t="e">
        <f t="shared" si="0"/>
        <v>#REF!</v>
      </c>
      <c r="H20" s="49" t="e">
        <f>SUMIF(Tribunal!#REF!,Distrito!$A20,Tribunal!I$14:I$49)</f>
        <v>#REF!</v>
      </c>
      <c r="I20" s="49" t="e">
        <f>SUMIF(Tribunal!#REF!,Distrito!$A20,Tribunal!J$14:J$49)</f>
        <v>#REF!</v>
      </c>
      <c r="J20" s="49" t="e">
        <f>SUMIF(Tribunal!#REF!,Distrito!$A20,Tribunal!K$14:K$49)</f>
        <v>#REF!</v>
      </c>
      <c r="K20" s="49" t="e">
        <f>SUMIF(Tribunal!#REF!,Distrito!$A20,Tribunal!L$14:L$49)</f>
        <v>#REF!</v>
      </c>
      <c r="L20" s="49" t="e">
        <f>SUMIF(Tribunal!#REF!,Distrito!$A20,Tribunal!M$14:M$49)</f>
        <v>#REF!</v>
      </c>
      <c r="M20" s="30" t="e">
        <f t="shared" si="1"/>
        <v>#REF!</v>
      </c>
    </row>
    <row r="21" spans="1:13" ht="12.95" thickBot="1">
      <c r="A21" s="20" t="s">
        <v>25</v>
      </c>
      <c r="B21" s="49" t="e">
        <f>SUMIF(Tribunal!#REF!,Distrito!$A21,Tribunal!C$14:C$49)</f>
        <v>#REF!</v>
      </c>
      <c r="C21" s="49" t="e">
        <f>SUMIF(Tribunal!#REF!,Distrito!$A21,Tribunal!D$14:D$49)</f>
        <v>#REF!</v>
      </c>
      <c r="D21" s="49" t="e">
        <f>SUMIF(Tribunal!#REF!,Distrito!$A21,Tribunal!E$14:E$49)</f>
        <v>#REF!</v>
      </c>
      <c r="E21" s="49" t="e">
        <f>SUMIF(Tribunal!#REF!,Distrito!$A21,Tribunal!F$14:F$49)</f>
        <v>#REF!</v>
      </c>
      <c r="F21" s="49" t="e">
        <f>SUMIF(Tribunal!#REF!,Distrito!$A21,Tribunal!G$14:G$49)</f>
        <v>#REF!</v>
      </c>
      <c r="G21" s="30" t="e">
        <f t="shared" si="0"/>
        <v>#REF!</v>
      </c>
      <c r="H21" s="49" t="e">
        <f>SUMIF(Tribunal!#REF!,Distrito!$A21,Tribunal!I$14:I$49)</f>
        <v>#REF!</v>
      </c>
      <c r="I21" s="49" t="e">
        <f>SUMIF(Tribunal!#REF!,Distrito!$A21,Tribunal!J$14:J$49)</f>
        <v>#REF!</v>
      </c>
      <c r="J21" s="49" t="e">
        <f>SUMIF(Tribunal!#REF!,Distrito!$A21,Tribunal!K$14:K$49)</f>
        <v>#REF!</v>
      </c>
      <c r="K21" s="49" t="e">
        <f>SUMIF(Tribunal!#REF!,Distrito!$A21,Tribunal!L$14:L$49)</f>
        <v>#REF!</v>
      </c>
      <c r="L21" s="49" t="e">
        <f>SUMIF(Tribunal!#REF!,Distrito!$A21,Tribunal!M$14:M$49)</f>
        <v>#REF!</v>
      </c>
      <c r="M21" s="30" t="e">
        <f t="shared" si="1"/>
        <v>#REF!</v>
      </c>
    </row>
    <row r="22" spans="1:13" ht="12.95" thickBot="1">
      <c r="A22" s="20" t="s">
        <v>26</v>
      </c>
      <c r="B22" s="49" t="e">
        <f>SUMIF(Tribunal!#REF!,Distrito!$A22,Tribunal!C$14:C$49)</f>
        <v>#REF!</v>
      </c>
      <c r="C22" s="49" t="e">
        <f>SUMIF(Tribunal!#REF!,Distrito!$A22,Tribunal!D$14:D$49)</f>
        <v>#REF!</v>
      </c>
      <c r="D22" s="49" t="e">
        <f>SUMIF(Tribunal!#REF!,Distrito!$A22,Tribunal!E$14:E$49)</f>
        <v>#REF!</v>
      </c>
      <c r="E22" s="49" t="e">
        <f>SUMIF(Tribunal!#REF!,Distrito!$A22,Tribunal!F$14:F$49)</f>
        <v>#REF!</v>
      </c>
      <c r="F22" s="49" t="e">
        <f>SUMIF(Tribunal!#REF!,Distrito!$A22,Tribunal!G$14:G$49)</f>
        <v>#REF!</v>
      </c>
      <c r="G22" s="30" t="e">
        <f t="shared" si="0"/>
        <v>#REF!</v>
      </c>
      <c r="H22" s="49" t="e">
        <f>SUMIF(Tribunal!#REF!,Distrito!$A22,Tribunal!I$14:I$49)</f>
        <v>#REF!</v>
      </c>
      <c r="I22" s="49" t="e">
        <f>SUMIF(Tribunal!#REF!,Distrito!$A22,Tribunal!J$14:J$49)</f>
        <v>#REF!</v>
      </c>
      <c r="J22" s="49" t="e">
        <f>SUMIF(Tribunal!#REF!,Distrito!$A22,Tribunal!K$14:K$49)</f>
        <v>#REF!</v>
      </c>
      <c r="K22" s="49" t="e">
        <f>SUMIF(Tribunal!#REF!,Distrito!$A22,Tribunal!L$14:L$49)</f>
        <v>#REF!</v>
      </c>
      <c r="L22" s="49" t="e">
        <f>SUMIF(Tribunal!#REF!,Distrito!$A22,Tribunal!M$14:M$49)</f>
        <v>#REF!</v>
      </c>
      <c r="M22" s="30" t="e">
        <f t="shared" si="1"/>
        <v>#REF!</v>
      </c>
    </row>
    <row r="23" spans="1:13" ht="12.95" thickBot="1">
      <c r="A23" s="20" t="s">
        <v>28</v>
      </c>
      <c r="B23" s="49" t="e">
        <f>SUMIF(Tribunal!#REF!,Distrito!$A23,Tribunal!C$14:C$49)</f>
        <v>#REF!</v>
      </c>
      <c r="C23" s="49" t="e">
        <f>SUMIF(Tribunal!#REF!,Distrito!$A23,Tribunal!D$14:D$49)</f>
        <v>#REF!</v>
      </c>
      <c r="D23" s="49" t="e">
        <f>SUMIF(Tribunal!#REF!,Distrito!$A23,Tribunal!E$14:E$49)</f>
        <v>#REF!</v>
      </c>
      <c r="E23" s="49" t="e">
        <f>SUMIF(Tribunal!#REF!,Distrito!$A23,Tribunal!F$14:F$49)</f>
        <v>#REF!</v>
      </c>
      <c r="F23" s="49" t="e">
        <f>SUMIF(Tribunal!#REF!,Distrito!$A23,Tribunal!G$14:G$49)</f>
        <v>#REF!</v>
      </c>
      <c r="G23" s="30" t="e">
        <f t="shared" si="0"/>
        <v>#REF!</v>
      </c>
      <c r="H23" s="49" t="e">
        <f>SUMIF(Tribunal!#REF!,Distrito!$A23,Tribunal!I$14:I$49)</f>
        <v>#REF!</v>
      </c>
      <c r="I23" s="49" t="e">
        <f>SUMIF(Tribunal!#REF!,Distrito!$A23,Tribunal!J$14:J$49)</f>
        <v>#REF!</v>
      </c>
      <c r="J23" s="49" t="e">
        <f>SUMIF(Tribunal!#REF!,Distrito!$A23,Tribunal!K$14:K$49)</f>
        <v>#REF!</v>
      </c>
      <c r="K23" s="49" t="e">
        <f>SUMIF(Tribunal!#REF!,Distrito!$A23,Tribunal!L$14:L$49)</f>
        <v>#REF!</v>
      </c>
      <c r="L23" s="49" t="e">
        <f>SUMIF(Tribunal!#REF!,Distrito!$A23,Tribunal!M$14:M$49)</f>
        <v>#REF!</v>
      </c>
      <c r="M23" s="30" t="e">
        <f t="shared" si="1"/>
        <v>#REF!</v>
      </c>
    </row>
    <row r="24" spans="1:13" ht="12.95" thickBot="1">
      <c r="A24" s="20" t="s">
        <v>29</v>
      </c>
      <c r="B24" s="49" t="e">
        <f>SUMIF(Tribunal!#REF!,Distrito!$A24,Tribunal!C$14:C$49)</f>
        <v>#REF!</v>
      </c>
      <c r="C24" s="49" t="e">
        <f>SUMIF(Tribunal!#REF!,Distrito!$A24,Tribunal!D$14:D$49)</f>
        <v>#REF!</v>
      </c>
      <c r="D24" s="49" t="e">
        <f>SUMIF(Tribunal!#REF!,Distrito!$A24,Tribunal!E$14:E$49)</f>
        <v>#REF!</v>
      </c>
      <c r="E24" s="49" t="e">
        <f>SUMIF(Tribunal!#REF!,Distrito!$A24,Tribunal!F$14:F$49)</f>
        <v>#REF!</v>
      </c>
      <c r="F24" s="49" t="e">
        <f>SUMIF(Tribunal!#REF!,Distrito!$A24,Tribunal!G$14:G$49)</f>
        <v>#REF!</v>
      </c>
      <c r="G24" s="30" t="e">
        <f t="shared" si="0"/>
        <v>#REF!</v>
      </c>
      <c r="H24" s="49" t="e">
        <f>SUMIF(Tribunal!#REF!,Distrito!$A24,Tribunal!I$14:I$49)</f>
        <v>#REF!</v>
      </c>
      <c r="I24" s="49" t="e">
        <f>SUMIF(Tribunal!#REF!,Distrito!$A24,Tribunal!J$14:J$49)</f>
        <v>#REF!</v>
      </c>
      <c r="J24" s="49" t="e">
        <f>SUMIF(Tribunal!#REF!,Distrito!$A24,Tribunal!K$14:K$49)</f>
        <v>#REF!</v>
      </c>
      <c r="K24" s="49" t="e">
        <f>SUMIF(Tribunal!#REF!,Distrito!$A24,Tribunal!L$14:L$49)</f>
        <v>#REF!</v>
      </c>
      <c r="L24" s="49" t="e">
        <f>SUMIF(Tribunal!#REF!,Distrito!$A24,Tribunal!M$14:M$49)</f>
        <v>#REF!</v>
      </c>
      <c r="M24" s="30" t="e">
        <f t="shared" si="1"/>
        <v>#REF!</v>
      </c>
    </row>
    <row r="25" spans="1:13" ht="12.95" thickBot="1">
      <c r="A25" s="20" t="s">
        <v>30</v>
      </c>
      <c r="B25" s="49" t="e">
        <f>SUMIF(Tribunal!#REF!,Distrito!$A25,Tribunal!C$14:C$49)</f>
        <v>#REF!</v>
      </c>
      <c r="C25" s="49" t="e">
        <f>SUMIF(Tribunal!#REF!,Distrito!$A25,Tribunal!D$14:D$49)</f>
        <v>#REF!</v>
      </c>
      <c r="D25" s="49" t="e">
        <f>SUMIF(Tribunal!#REF!,Distrito!$A25,Tribunal!E$14:E$49)</f>
        <v>#REF!</v>
      </c>
      <c r="E25" s="49" t="e">
        <f>SUMIF(Tribunal!#REF!,Distrito!$A25,Tribunal!F$14:F$49)</f>
        <v>#REF!</v>
      </c>
      <c r="F25" s="49" t="e">
        <f>SUMIF(Tribunal!#REF!,Distrito!$A25,Tribunal!G$14:G$49)</f>
        <v>#REF!</v>
      </c>
      <c r="G25" s="30" t="e">
        <f t="shared" si="0"/>
        <v>#REF!</v>
      </c>
      <c r="H25" s="49" t="e">
        <f>SUMIF(Tribunal!#REF!,Distrito!$A25,Tribunal!I$14:I$49)</f>
        <v>#REF!</v>
      </c>
      <c r="I25" s="49" t="e">
        <f>SUMIF(Tribunal!#REF!,Distrito!$A25,Tribunal!J$14:J$49)</f>
        <v>#REF!</v>
      </c>
      <c r="J25" s="49" t="e">
        <f>SUMIF(Tribunal!#REF!,Distrito!$A25,Tribunal!K$14:K$49)</f>
        <v>#REF!</v>
      </c>
      <c r="K25" s="49" t="e">
        <f>SUMIF(Tribunal!#REF!,Distrito!$A25,Tribunal!L$14:L$49)</f>
        <v>#REF!</v>
      </c>
      <c r="L25" s="49" t="e">
        <f>SUMIF(Tribunal!#REF!,Distrito!$A25,Tribunal!M$14:M$49)</f>
        <v>#REF!</v>
      </c>
      <c r="M25" s="30" t="e">
        <f t="shared" si="1"/>
        <v>#REF!</v>
      </c>
    </row>
    <row r="26" spans="1:13" ht="12.95" thickBot="1">
      <c r="A26" s="20" t="s">
        <v>31</v>
      </c>
      <c r="B26" s="49" t="e">
        <f>SUMIF(Tribunal!#REF!,Distrito!$A26,Tribunal!C$14:C$49)</f>
        <v>#REF!</v>
      </c>
      <c r="C26" s="49" t="e">
        <f>SUMIF(Tribunal!#REF!,Distrito!$A26,Tribunal!D$14:D$49)</f>
        <v>#REF!</v>
      </c>
      <c r="D26" s="49" t="e">
        <f>SUMIF(Tribunal!#REF!,Distrito!$A26,Tribunal!E$14:E$49)</f>
        <v>#REF!</v>
      </c>
      <c r="E26" s="49" t="e">
        <f>SUMIF(Tribunal!#REF!,Distrito!$A26,Tribunal!F$14:F$49)</f>
        <v>#REF!</v>
      </c>
      <c r="F26" s="49" t="e">
        <f>SUMIF(Tribunal!#REF!,Distrito!$A26,Tribunal!G$14:G$49)</f>
        <v>#REF!</v>
      </c>
      <c r="G26" s="30" t="e">
        <f t="shared" si="0"/>
        <v>#REF!</v>
      </c>
      <c r="H26" s="49" t="e">
        <f>SUMIF(Tribunal!#REF!,Distrito!$A26,Tribunal!I$14:I$49)</f>
        <v>#REF!</v>
      </c>
      <c r="I26" s="49" t="e">
        <f>SUMIF(Tribunal!#REF!,Distrito!$A26,Tribunal!J$14:J$49)</f>
        <v>#REF!</v>
      </c>
      <c r="J26" s="49" t="e">
        <f>SUMIF(Tribunal!#REF!,Distrito!$A26,Tribunal!K$14:K$49)</f>
        <v>#REF!</v>
      </c>
      <c r="K26" s="49" t="e">
        <f>SUMIF(Tribunal!#REF!,Distrito!$A26,Tribunal!L$14:L$49)</f>
        <v>#REF!</v>
      </c>
      <c r="L26" s="49" t="e">
        <f>SUMIF(Tribunal!#REF!,Distrito!$A26,Tribunal!M$14:M$49)</f>
        <v>#REF!</v>
      </c>
      <c r="M26" s="30" t="e">
        <f t="shared" si="1"/>
        <v>#REF!</v>
      </c>
    </row>
    <row r="27" spans="1:13" ht="12.95" thickBot="1">
      <c r="A27" s="20" t="s">
        <v>32</v>
      </c>
      <c r="B27" s="49" t="e">
        <f>SUMIF(Tribunal!#REF!,Distrito!$A27,Tribunal!C$14:C$49)</f>
        <v>#REF!</v>
      </c>
      <c r="C27" s="49" t="e">
        <f>SUMIF(Tribunal!#REF!,Distrito!$A27,Tribunal!D$14:D$49)</f>
        <v>#REF!</v>
      </c>
      <c r="D27" s="49" t="e">
        <f>SUMIF(Tribunal!#REF!,Distrito!$A27,Tribunal!E$14:E$49)</f>
        <v>#REF!</v>
      </c>
      <c r="E27" s="49" t="e">
        <f>SUMIF(Tribunal!#REF!,Distrito!$A27,Tribunal!F$14:F$49)</f>
        <v>#REF!</v>
      </c>
      <c r="F27" s="49" t="e">
        <f>SUMIF(Tribunal!#REF!,Distrito!$A27,Tribunal!G$14:G$49)</f>
        <v>#REF!</v>
      </c>
      <c r="G27" s="30" t="e">
        <f t="shared" si="0"/>
        <v>#REF!</v>
      </c>
      <c r="H27" s="49" t="e">
        <f>SUMIF(Tribunal!#REF!,Distrito!$A27,Tribunal!I$14:I$49)</f>
        <v>#REF!</v>
      </c>
      <c r="I27" s="49" t="e">
        <f>SUMIF(Tribunal!#REF!,Distrito!$A27,Tribunal!J$14:J$49)</f>
        <v>#REF!</v>
      </c>
      <c r="J27" s="49" t="e">
        <f>SUMIF(Tribunal!#REF!,Distrito!$A27,Tribunal!K$14:K$49)</f>
        <v>#REF!</v>
      </c>
      <c r="K27" s="49" t="e">
        <f>SUMIF(Tribunal!#REF!,Distrito!$A27,Tribunal!L$14:L$49)</f>
        <v>#REF!</v>
      </c>
      <c r="L27" s="49" t="e">
        <f>SUMIF(Tribunal!#REF!,Distrito!$A27,Tribunal!M$14:M$49)</f>
        <v>#REF!</v>
      </c>
      <c r="M27" s="30" t="e">
        <f t="shared" si="1"/>
        <v>#REF!</v>
      </c>
    </row>
    <row r="28" spans="1:13" ht="12.95" thickBot="1">
      <c r="A28" s="20" t="s">
        <v>34</v>
      </c>
      <c r="B28" s="49" t="e">
        <f>SUMIF(Tribunal!#REF!,Distrito!$A28,Tribunal!C$14:C$49)</f>
        <v>#REF!</v>
      </c>
      <c r="C28" s="49" t="e">
        <f>SUMIF(Tribunal!#REF!,Distrito!$A28,Tribunal!D$14:D$49)</f>
        <v>#REF!</v>
      </c>
      <c r="D28" s="49" t="e">
        <f>SUMIF(Tribunal!#REF!,Distrito!$A28,Tribunal!E$14:E$49)</f>
        <v>#REF!</v>
      </c>
      <c r="E28" s="49" t="e">
        <f>SUMIF(Tribunal!#REF!,Distrito!$A28,Tribunal!F$14:F$49)</f>
        <v>#REF!</v>
      </c>
      <c r="F28" s="49" t="e">
        <f>SUMIF(Tribunal!#REF!,Distrito!$A28,Tribunal!G$14:G$49)</f>
        <v>#REF!</v>
      </c>
      <c r="G28" s="30" t="e">
        <f t="shared" si="0"/>
        <v>#REF!</v>
      </c>
      <c r="H28" s="49" t="e">
        <f>SUMIF(Tribunal!#REF!,Distrito!$A28,Tribunal!I$14:I$49)</f>
        <v>#REF!</v>
      </c>
      <c r="I28" s="49" t="e">
        <f>SUMIF(Tribunal!#REF!,Distrito!$A28,Tribunal!J$14:J$49)</f>
        <v>#REF!</v>
      </c>
      <c r="J28" s="49" t="e">
        <f>SUMIF(Tribunal!#REF!,Distrito!$A28,Tribunal!K$14:K$49)</f>
        <v>#REF!</v>
      </c>
      <c r="K28" s="49" t="e">
        <f>SUMIF(Tribunal!#REF!,Distrito!$A28,Tribunal!L$14:L$49)</f>
        <v>#REF!</v>
      </c>
      <c r="L28" s="49" t="e">
        <f>SUMIF(Tribunal!#REF!,Distrito!$A28,Tribunal!M$14:M$49)</f>
        <v>#REF!</v>
      </c>
      <c r="M28" s="30" t="e">
        <f t="shared" si="1"/>
        <v>#REF!</v>
      </c>
    </row>
    <row r="29" spans="1:13" ht="12.95" thickBot="1">
      <c r="A29" s="20" t="s">
        <v>35</v>
      </c>
      <c r="B29" s="49" t="e">
        <f>SUMIF(Tribunal!#REF!,Distrito!$A29,Tribunal!C$14:C$49)</f>
        <v>#REF!</v>
      </c>
      <c r="C29" s="49" t="e">
        <f>SUMIF(Tribunal!#REF!,Distrito!$A29,Tribunal!D$14:D$49)</f>
        <v>#REF!</v>
      </c>
      <c r="D29" s="49" t="e">
        <f>SUMIF(Tribunal!#REF!,Distrito!$A29,Tribunal!E$14:E$49)</f>
        <v>#REF!</v>
      </c>
      <c r="E29" s="49" t="e">
        <f>SUMIF(Tribunal!#REF!,Distrito!$A29,Tribunal!F$14:F$49)</f>
        <v>#REF!</v>
      </c>
      <c r="F29" s="49" t="e">
        <f>SUMIF(Tribunal!#REF!,Distrito!$A29,Tribunal!G$14:G$49)</f>
        <v>#REF!</v>
      </c>
      <c r="G29" s="30" t="e">
        <f t="shared" si="0"/>
        <v>#REF!</v>
      </c>
      <c r="H29" s="49" t="e">
        <f>SUMIF(Tribunal!#REF!,Distrito!$A29,Tribunal!I$14:I$49)</f>
        <v>#REF!</v>
      </c>
      <c r="I29" s="49" t="e">
        <f>SUMIF(Tribunal!#REF!,Distrito!$A29,Tribunal!J$14:J$49)</f>
        <v>#REF!</v>
      </c>
      <c r="J29" s="49" t="e">
        <f>SUMIF(Tribunal!#REF!,Distrito!$A29,Tribunal!K$14:K$49)</f>
        <v>#REF!</v>
      </c>
      <c r="K29" s="49" t="e">
        <f>SUMIF(Tribunal!#REF!,Distrito!$A29,Tribunal!L$14:L$49)</f>
        <v>#REF!</v>
      </c>
      <c r="L29" s="49" t="e">
        <f>SUMIF(Tribunal!#REF!,Distrito!$A29,Tribunal!M$14:M$49)</f>
        <v>#REF!</v>
      </c>
      <c r="M29" s="30" t="e">
        <f t="shared" si="1"/>
        <v>#REF!</v>
      </c>
    </row>
    <row r="30" spans="1:13" ht="12.95" thickBot="1">
      <c r="A30" s="20" t="s">
        <v>36</v>
      </c>
      <c r="B30" s="49" t="e">
        <f>SUMIF(Tribunal!#REF!,Distrito!$A30,Tribunal!C$14:C$49)</f>
        <v>#REF!</v>
      </c>
      <c r="C30" s="49" t="e">
        <f>SUMIF(Tribunal!#REF!,Distrito!$A30,Tribunal!D$14:D$49)</f>
        <v>#REF!</v>
      </c>
      <c r="D30" s="49" t="e">
        <f>SUMIF(Tribunal!#REF!,Distrito!$A30,Tribunal!E$14:E$49)</f>
        <v>#REF!</v>
      </c>
      <c r="E30" s="49" t="e">
        <f>SUMIF(Tribunal!#REF!,Distrito!$A30,Tribunal!F$14:F$49)</f>
        <v>#REF!</v>
      </c>
      <c r="F30" s="49" t="e">
        <f>SUMIF(Tribunal!#REF!,Distrito!$A30,Tribunal!G$14:G$49)</f>
        <v>#REF!</v>
      </c>
      <c r="G30" s="30" t="e">
        <f t="shared" si="0"/>
        <v>#REF!</v>
      </c>
      <c r="H30" s="49" t="e">
        <f>SUMIF(Tribunal!#REF!,Distrito!$A30,Tribunal!I$14:I$49)</f>
        <v>#REF!</v>
      </c>
      <c r="I30" s="49" t="e">
        <f>SUMIF(Tribunal!#REF!,Distrito!$A30,Tribunal!J$14:J$49)</f>
        <v>#REF!</v>
      </c>
      <c r="J30" s="49" t="e">
        <f>SUMIF(Tribunal!#REF!,Distrito!$A30,Tribunal!K$14:K$49)</f>
        <v>#REF!</v>
      </c>
      <c r="K30" s="49" t="e">
        <f>SUMIF(Tribunal!#REF!,Distrito!$A30,Tribunal!L$14:L$49)</f>
        <v>#REF!</v>
      </c>
      <c r="L30" s="49" t="e">
        <f>SUMIF(Tribunal!#REF!,Distrito!$A30,Tribunal!M$14:M$49)</f>
        <v>#REF!</v>
      </c>
      <c r="M30" s="30" t="e">
        <f t="shared" si="1"/>
        <v>#REF!</v>
      </c>
    </row>
    <row r="31" spans="1:13" ht="12.95" thickBot="1">
      <c r="A31" s="20" t="s">
        <v>37</v>
      </c>
      <c r="B31" s="49" t="e">
        <f>SUMIF(Tribunal!#REF!,Distrito!$A31,Tribunal!C$14:C$49)</f>
        <v>#REF!</v>
      </c>
      <c r="C31" s="49" t="e">
        <f>SUMIF(Tribunal!#REF!,Distrito!$A31,Tribunal!D$14:D$49)</f>
        <v>#REF!</v>
      </c>
      <c r="D31" s="49" t="e">
        <f>SUMIF(Tribunal!#REF!,Distrito!$A31,Tribunal!E$14:E$49)</f>
        <v>#REF!</v>
      </c>
      <c r="E31" s="49" t="e">
        <f>SUMIF(Tribunal!#REF!,Distrito!$A31,Tribunal!F$14:F$49)</f>
        <v>#REF!</v>
      </c>
      <c r="F31" s="49" t="e">
        <f>SUMIF(Tribunal!#REF!,Distrito!$A31,Tribunal!G$14:G$49)</f>
        <v>#REF!</v>
      </c>
      <c r="G31" s="30" t="e">
        <f t="shared" si="0"/>
        <v>#REF!</v>
      </c>
      <c r="H31" s="49" t="e">
        <f>SUMIF(Tribunal!#REF!,Distrito!$A31,Tribunal!I$14:I$49)</f>
        <v>#REF!</v>
      </c>
      <c r="I31" s="49" t="e">
        <f>SUMIF(Tribunal!#REF!,Distrito!$A31,Tribunal!J$14:J$49)</f>
        <v>#REF!</v>
      </c>
      <c r="J31" s="49" t="e">
        <f>SUMIF(Tribunal!#REF!,Distrito!$A31,Tribunal!K$14:K$49)</f>
        <v>#REF!</v>
      </c>
      <c r="K31" s="49" t="e">
        <f>SUMIF(Tribunal!#REF!,Distrito!$A31,Tribunal!L$14:L$49)</f>
        <v>#REF!</v>
      </c>
      <c r="L31" s="49" t="e">
        <f>SUMIF(Tribunal!#REF!,Distrito!$A31,Tribunal!M$14:M$49)</f>
        <v>#REF!</v>
      </c>
      <c r="M31" s="30" t="e">
        <f t="shared" si="1"/>
        <v>#REF!</v>
      </c>
    </row>
    <row r="32" spans="1:13" ht="12.95" thickBot="1">
      <c r="A32" s="20" t="s">
        <v>38</v>
      </c>
      <c r="B32" s="49" t="e">
        <f>SUMIF(Tribunal!#REF!,Distrito!$A32,Tribunal!C$14:C$49)</f>
        <v>#REF!</v>
      </c>
      <c r="C32" s="49" t="e">
        <f>SUMIF(Tribunal!#REF!,Distrito!$A32,Tribunal!D$14:D$49)</f>
        <v>#REF!</v>
      </c>
      <c r="D32" s="49" t="e">
        <f>SUMIF(Tribunal!#REF!,Distrito!$A32,Tribunal!E$14:E$49)</f>
        <v>#REF!</v>
      </c>
      <c r="E32" s="49" t="e">
        <f>SUMIF(Tribunal!#REF!,Distrito!$A32,Tribunal!F$14:F$49)</f>
        <v>#REF!</v>
      </c>
      <c r="F32" s="49" t="e">
        <f>SUMIF(Tribunal!#REF!,Distrito!$A32,Tribunal!G$14:G$49)</f>
        <v>#REF!</v>
      </c>
      <c r="G32" s="30" t="e">
        <f t="shared" si="0"/>
        <v>#REF!</v>
      </c>
      <c r="H32" s="49" t="e">
        <f>SUMIF(Tribunal!#REF!,Distrito!$A32,Tribunal!I$14:I$49)</f>
        <v>#REF!</v>
      </c>
      <c r="I32" s="49" t="e">
        <f>SUMIF(Tribunal!#REF!,Distrito!$A32,Tribunal!J$14:J$49)</f>
        <v>#REF!</v>
      </c>
      <c r="J32" s="49" t="e">
        <f>SUMIF(Tribunal!#REF!,Distrito!$A32,Tribunal!K$14:K$49)</f>
        <v>#REF!</v>
      </c>
      <c r="K32" s="49" t="e">
        <f>SUMIF(Tribunal!#REF!,Distrito!$A32,Tribunal!L$14:L$49)</f>
        <v>#REF!</v>
      </c>
      <c r="L32" s="49" t="e">
        <f>SUMIF(Tribunal!#REF!,Distrito!$A32,Tribunal!M$14:M$49)</f>
        <v>#REF!</v>
      </c>
      <c r="M32" s="30" t="e">
        <f t="shared" si="1"/>
        <v>#REF!</v>
      </c>
    </row>
    <row r="33" spans="1:13" ht="12.95" thickBot="1">
      <c r="A33" s="20" t="s">
        <v>41</v>
      </c>
      <c r="B33" s="49" t="e">
        <f>SUMIF(Tribunal!#REF!,Distrito!$A33,Tribunal!C$14:C$49)</f>
        <v>#REF!</v>
      </c>
      <c r="C33" s="49" t="e">
        <f>SUMIF(Tribunal!#REF!,Distrito!$A33,Tribunal!D$14:D$49)</f>
        <v>#REF!</v>
      </c>
      <c r="D33" s="49" t="e">
        <f>SUMIF(Tribunal!#REF!,Distrito!$A33,Tribunal!E$14:E$49)</f>
        <v>#REF!</v>
      </c>
      <c r="E33" s="49" t="e">
        <f>SUMIF(Tribunal!#REF!,Distrito!$A33,Tribunal!F$14:F$49)</f>
        <v>#REF!</v>
      </c>
      <c r="F33" s="49" t="e">
        <f>SUMIF(Tribunal!#REF!,Distrito!$A33,Tribunal!G$14:G$49)</f>
        <v>#REF!</v>
      </c>
      <c r="G33" s="30" t="e">
        <f t="shared" si="0"/>
        <v>#REF!</v>
      </c>
      <c r="H33" s="49" t="e">
        <f>SUMIF(Tribunal!#REF!,Distrito!$A33,Tribunal!I$14:I$49)</f>
        <v>#REF!</v>
      </c>
      <c r="I33" s="49" t="e">
        <f>SUMIF(Tribunal!#REF!,Distrito!$A33,Tribunal!J$14:J$49)</f>
        <v>#REF!</v>
      </c>
      <c r="J33" s="49" t="e">
        <f>SUMIF(Tribunal!#REF!,Distrito!$A33,Tribunal!K$14:K$49)</f>
        <v>#REF!</v>
      </c>
      <c r="K33" s="49" t="e">
        <f>SUMIF(Tribunal!#REF!,Distrito!$A33,Tribunal!L$14:L$49)</f>
        <v>#REF!</v>
      </c>
      <c r="L33" s="49" t="e">
        <f>SUMIF(Tribunal!#REF!,Distrito!$A33,Tribunal!M$14:M$49)</f>
        <v>#REF!</v>
      </c>
      <c r="M33" s="30" t="e">
        <f t="shared" si="1"/>
        <v>#REF!</v>
      </c>
    </row>
    <row r="34" spans="1:13" ht="12.95" thickBot="1">
      <c r="A34" s="20" t="s">
        <v>39</v>
      </c>
      <c r="B34" s="49" t="e">
        <f>SUMIF(Tribunal!#REF!,Distrito!$A34,Tribunal!C$14:C$49)</f>
        <v>#REF!</v>
      </c>
      <c r="C34" s="49" t="e">
        <f>SUMIF(Tribunal!#REF!,Distrito!$A34,Tribunal!D$14:D$49)</f>
        <v>#REF!</v>
      </c>
      <c r="D34" s="49" t="e">
        <f>SUMIF(Tribunal!#REF!,Distrito!$A34,Tribunal!E$14:E$49)</f>
        <v>#REF!</v>
      </c>
      <c r="E34" s="49" t="e">
        <f>SUMIF(Tribunal!#REF!,Distrito!$A34,Tribunal!F$14:F$49)</f>
        <v>#REF!</v>
      </c>
      <c r="F34" s="49" t="e">
        <f>SUMIF(Tribunal!#REF!,Distrito!$A34,Tribunal!G$14:G$49)</f>
        <v>#REF!</v>
      </c>
      <c r="G34" s="30" t="e">
        <f t="shared" si="0"/>
        <v>#REF!</v>
      </c>
      <c r="H34" s="49" t="e">
        <f>SUMIF(Tribunal!#REF!,Distrito!$A34,Tribunal!I$14:I$49)</f>
        <v>#REF!</v>
      </c>
      <c r="I34" s="49" t="e">
        <f>SUMIF(Tribunal!#REF!,Distrito!$A34,Tribunal!J$14:J$49)</f>
        <v>#REF!</v>
      </c>
      <c r="J34" s="49" t="e">
        <f>SUMIF(Tribunal!#REF!,Distrito!$A34,Tribunal!K$14:K$49)</f>
        <v>#REF!</v>
      </c>
      <c r="K34" s="49" t="e">
        <f>SUMIF(Tribunal!#REF!,Distrito!$A34,Tribunal!L$14:L$49)</f>
        <v>#REF!</v>
      </c>
      <c r="L34" s="49" t="e">
        <f>SUMIF(Tribunal!#REF!,Distrito!$A34,Tribunal!M$14:M$49)</f>
        <v>#REF!</v>
      </c>
      <c r="M34" s="30" t="e">
        <f t="shared" si="1"/>
        <v>#REF!</v>
      </c>
    </row>
    <row r="35" spans="1:13" ht="12.95" thickBot="1">
      <c r="A35" s="20" t="s">
        <v>60</v>
      </c>
      <c r="B35" s="49" t="e">
        <f>SUMIF(Tribunal!#REF!,Distrito!$A35,Tribunal!C$14:C$49)</f>
        <v>#REF!</v>
      </c>
      <c r="C35" s="49" t="e">
        <f>SUMIF(Tribunal!#REF!,Distrito!$A35,Tribunal!D$14:D$49)</f>
        <v>#REF!</v>
      </c>
      <c r="D35" s="49" t="e">
        <f>SUMIF(Tribunal!#REF!,Distrito!$A35,Tribunal!E$14:E$49)</f>
        <v>#REF!</v>
      </c>
      <c r="E35" s="49" t="e">
        <f>SUMIF(Tribunal!#REF!,Distrito!$A35,Tribunal!F$14:F$49)</f>
        <v>#REF!</v>
      </c>
      <c r="F35" s="49" t="e">
        <f>SUMIF(Tribunal!#REF!,Distrito!$A35,Tribunal!G$14:G$49)</f>
        <v>#REF!</v>
      </c>
      <c r="G35" s="30" t="e">
        <f t="shared" si="0"/>
        <v>#REF!</v>
      </c>
      <c r="H35" s="49" t="e">
        <f>SUMIF(Tribunal!#REF!,Distrito!$A35,Tribunal!I$14:I$49)</f>
        <v>#REF!</v>
      </c>
      <c r="I35" s="49" t="e">
        <f>SUMIF(Tribunal!#REF!,Distrito!$A35,Tribunal!J$14:J$49)</f>
        <v>#REF!</v>
      </c>
      <c r="J35" s="49" t="e">
        <f>SUMIF(Tribunal!#REF!,Distrito!$A35,Tribunal!K$14:K$49)</f>
        <v>#REF!</v>
      </c>
      <c r="K35" s="49" t="e">
        <f>SUMIF(Tribunal!#REF!,Distrito!$A35,Tribunal!L$14:L$49)</f>
        <v>#REF!</v>
      </c>
      <c r="L35" s="49" t="e">
        <f>SUMIF(Tribunal!#REF!,Distrito!$A35,Tribunal!M$14:M$49)</f>
        <v>#REF!</v>
      </c>
      <c r="M35" s="30" t="e">
        <f t="shared" si="1"/>
        <v>#REF!</v>
      </c>
    </row>
    <row r="36" spans="1:13" ht="12.95" thickBot="1">
      <c r="A36" s="20" t="s">
        <v>42</v>
      </c>
      <c r="B36" s="49" t="e">
        <f>SUMIF(Tribunal!#REF!,Distrito!$A36,Tribunal!C$14:C$49)</f>
        <v>#REF!</v>
      </c>
      <c r="C36" s="49" t="e">
        <f>SUMIF(Tribunal!#REF!,Distrito!$A36,Tribunal!D$14:D$49)</f>
        <v>#REF!</v>
      </c>
      <c r="D36" s="49" t="e">
        <f>SUMIF(Tribunal!#REF!,Distrito!$A36,Tribunal!E$14:E$49)</f>
        <v>#REF!</v>
      </c>
      <c r="E36" s="49" t="e">
        <f>SUMIF(Tribunal!#REF!,Distrito!$A36,Tribunal!F$14:F$49)</f>
        <v>#REF!</v>
      </c>
      <c r="F36" s="49" t="e">
        <f>SUMIF(Tribunal!#REF!,Distrito!$A36,Tribunal!G$14:G$49)</f>
        <v>#REF!</v>
      </c>
      <c r="G36" s="30" t="e">
        <f t="shared" si="0"/>
        <v>#REF!</v>
      </c>
      <c r="H36" s="49" t="e">
        <f>SUMIF(Tribunal!#REF!,Distrito!$A36,Tribunal!I$14:I$49)</f>
        <v>#REF!</v>
      </c>
      <c r="I36" s="49" t="e">
        <f>SUMIF(Tribunal!#REF!,Distrito!$A36,Tribunal!J$14:J$49)</f>
        <v>#REF!</v>
      </c>
      <c r="J36" s="49" t="e">
        <f>SUMIF(Tribunal!#REF!,Distrito!$A36,Tribunal!K$14:K$49)</f>
        <v>#REF!</v>
      </c>
      <c r="K36" s="49" t="e">
        <f>SUMIF(Tribunal!#REF!,Distrito!$A36,Tribunal!L$14:L$49)</f>
        <v>#REF!</v>
      </c>
      <c r="L36" s="49" t="e">
        <f>SUMIF(Tribunal!#REF!,Distrito!$A36,Tribunal!M$14:M$49)</f>
        <v>#REF!</v>
      </c>
      <c r="M36" s="30" t="e">
        <f t="shared" si="1"/>
        <v>#REF!</v>
      </c>
    </row>
    <row r="37" spans="1:13" ht="12.95" thickBot="1">
      <c r="A37" s="20" t="s">
        <v>43</v>
      </c>
      <c r="B37" s="49" t="e">
        <f>SUMIF(Tribunal!#REF!,Distrito!$A37,Tribunal!C$14:C$49)</f>
        <v>#REF!</v>
      </c>
      <c r="C37" s="49" t="e">
        <f>SUMIF(Tribunal!#REF!,Distrito!$A37,Tribunal!D$14:D$49)</f>
        <v>#REF!</v>
      </c>
      <c r="D37" s="49" t="e">
        <f>SUMIF(Tribunal!#REF!,Distrito!$A37,Tribunal!E$14:E$49)</f>
        <v>#REF!</v>
      </c>
      <c r="E37" s="49" t="e">
        <f>SUMIF(Tribunal!#REF!,Distrito!$A37,Tribunal!F$14:F$49)</f>
        <v>#REF!</v>
      </c>
      <c r="F37" s="49" t="e">
        <f>SUMIF(Tribunal!#REF!,Distrito!$A37,Tribunal!G$14:G$49)</f>
        <v>#REF!</v>
      </c>
      <c r="G37" s="30" t="e">
        <f t="shared" si="0"/>
        <v>#REF!</v>
      </c>
      <c r="H37" s="49" t="e">
        <f>SUMIF(Tribunal!#REF!,Distrito!$A37,Tribunal!I$14:I$49)</f>
        <v>#REF!</v>
      </c>
      <c r="I37" s="49" t="e">
        <f>SUMIF(Tribunal!#REF!,Distrito!$A37,Tribunal!J$14:J$49)</f>
        <v>#REF!</v>
      </c>
      <c r="J37" s="49" t="e">
        <f>SUMIF(Tribunal!#REF!,Distrito!$A37,Tribunal!K$14:K$49)</f>
        <v>#REF!</v>
      </c>
      <c r="K37" s="49" t="e">
        <f>SUMIF(Tribunal!#REF!,Distrito!$A37,Tribunal!L$14:L$49)</f>
        <v>#REF!</v>
      </c>
      <c r="L37" s="49" t="e">
        <f>SUMIF(Tribunal!#REF!,Distrito!$A37,Tribunal!M$14:M$49)</f>
        <v>#REF!</v>
      </c>
      <c r="M37" s="30" t="e">
        <f t="shared" si="1"/>
        <v>#REF!</v>
      </c>
    </row>
    <row r="38" spans="1:13" ht="12.95" thickBot="1">
      <c r="A38" s="20" t="s">
        <v>61</v>
      </c>
      <c r="B38" s="49" t="e">
        <f>SUMIF(Tribunal!#REF!,Distrito!$A38,Tribunal!C$14:C$49)</f>
        <v>#REF!</v>
      </c>
      <c r="C38" s="49" t="e">
        <f>SUMIF(Tribunal!#REF!,Distrito!$A38,Tribunal!D$14:D$49)</f>
        <v>#REF!</v>
      </c>
      <c r="D38" s="49" t="e">
        <f>SUMIF(Tribunal!#REF!,Distrito!$A38,Tribunal!E$14:E$49)</f>
        <v>#REF!</v>
      </c>
      <c r="E38" s="49" t="e">
        <f>SUMIF(Tribunal!#REF!,Distrito!$A38,Tribunal!F$14:F$49)</f>
        <v>#REF!</v>
      </c>
      <c r="F38" s="49" t="e">
        <f>SUMIF(Tribunal!#REF!,Distrito!$A38,Tribunal!G$14:G$49)</f>
        <v>#REF!</v>
      </c>
      <c r="G38" s="30" t="e">
        <f t="shared" si="0"/>
        <v>#REF!</v>
      </c>
      <c r="H38" s="49" t="e">
        <f>SUMIF(Tribunal!#REF!,Distrito!$A38,Tribunal!I$14:I$49)</f>
        <v>#REF!</v>
      </c>
      <c r="I38" s="49" t="e">
        <f>SUMIF(Tribunal!#REF!,Distrito!$A38,Tribunal!J$14:J$49)</f>
        <v>#REF!</v>
      </c>
      <c r="J38" s="49" t="e">
        <f>SUMIF(Tribunal!#REF!,Distrito!$A38,Tribunal!K$14:K$49)</f>
        <v>#REF!</v>
      </c>
      <c r="K38" s="49" t="e">
        <f>SUMIF(Tribunal!#REF!,Distrito!$A38,Tribunal!L$14:L$49)</f>
        <v>#REF!</v>
      </c>
      <c r="L38" s="49" t="e">
        <f>SUMIF(Tribunal!#REF!,Distrito!$A38,Tribunal!M$14:M$49)</f>
        <v>#REF!</v>
      </c>
      <c r="M38" s="30" t="e">
        <f t="shared" si="1"/>
        <v>#REF!</v>
      </c>
    </row>
    <row r="39" spans="1:13" ht="12.95" thickBot="1">
      <c r="A39" s="20" t="s">
        <v>45</v>
      </c>
      <c r="B39" s="49" t="e">
        <f>SUMIF(Tribunal!#REF!,Distrito!$A39,Tribunal!C$14:C$49)</f>
        <v>#REF!</v>
      </c>
      <c r="C39" s="49" t="e">
        <f>SUMIF(Tribunal!#REF!,Distrito!$A39,Tribunal!D$14:D$49)</f>
        <v>#REF!</v>
      </c>
      <c r="D39" s="49" t="e">
        <f>SUMIF(Tribunal!#REF!,Distrito!$A39,Tribunal!E$14:E$49)</f>
        <v>#REF!</v>
      </c>
      <c r="E39" s="49" t="e">
        <f>SUMIF(Tribunal!#REF!,Distrito!$A39,Tribunal!F$14:F$49)</f>
        <v>#REF!</v>
      </c>
      <c r="F39" s="49" t="e">
        <f>SUMIF(Tribunal!#REF!,Distrito!$A39,Tribunal!G$14:G$49)</f>
        <v>#REF!</v>
      </c>
      <c r="G39" s="30" t="e">
        <f t="shared" si="0"/>
        <v>#REF!</v>
      </c>
      <c r="H39" s="49" t="e">
        <f>SUMIF(Tribunal!#REF!,Distrito!$A39,Tribunal!I$14:I$49)</f>
        <v>#REF!</v>
      </c>
      <c r="I39" s="49" t="e">
        <f>SUMIF(Tribunal!#REF!,Distrito!$A39,Tribunal!J$14:J$49)</f>
        <v>#REF!</v>
      </c>
      <c r="J39" s="49" t="e">
        <f>SUMIF(Tribunal!#REF!,Distrito!$A39,Tribunal!K$14:K$49)</f>
        <v>#REF!</v>
      </c>
      <c r="K39" s="49" t="e">
        <f>SUMIF(Tribunal!#REF!,Distrito!$A39,Tribunal!L$14:L$49)</f>
        <v>#REF!</v>
      </c>
      <c r="L39" s="49" t="e">
        <f>SUMIF(Tribunal!#REF!,Distrito!$A39,Tribunal!M$14:M$49)</f>
        <v>#REF!</v>
      </c>
      <c r="M39" s="30" t="e">
        <f t="shared" si="1"/>
        <v>#REF!</v>
      </c>
    </row>
    <row r="40" spans="1:13" ht="12.95" thickBot="1">
      <c r="A40" s="20" t="s">
        <v>46</v>
      </c>
      <c r="B40" s="49" t="e">
        <f>SUMIF(Tribunal!#REF!,Distrito!$A40,Tribunal!C$14:C$49)</f>
        <v>#REF!</v>
      </c>
      <c r="C40" s="49" t="e">
        <f>SUMIF(Tribunal!#REF!,Distrito!$A40,Tribunal!D$14:D$49)</f>
        <v>#REF!</v>
      </c>
      <c r="D40" s="49" t="e">
        <f>SUMIF(Tribunal!#REF!,Distrito!$A40,Tribunal!E$14:E$49)</f>
        <v>#REF!</v>
      </c>
      <c r="E40" s="49" t="e">
        <f>SUMIF(Tribunal!#REF!,Distrito!$A40,Tribunal!F$14:F$49)</f>
        <v>#REF!</v>
      </c>
      <c r="F40" s="49" t="e">
        <f>SUMIF(Tribunal!#REF!,Distrito!$A40,Tribunal!G$14:G$49)</f>
        <v>#REF!</v>
      </c>
      <c r="G40" s="30" t="e">
        <f t="shared" si="0"/>
        <v>#REF!</v>
      </c>
      <c r="H40" s="49" t="e">
        <f>SUMIF(Tribunal!#REF!,Distrito!$A40,Tribunal!I$14:I$49)</f>
        <v>#REF!</v>
      </c>
      <c r="I40" s="49" t="e">
        <f>SUMIF(Tribunal!#REF!,Distrito!$A40,Tribunal!J$14:J$49)</f>
        <v>#REF!</v>
      </c>
      <c r="J40" s="49" t="e">
        <f>SUMIF(Tribunal!#REF!,Distrito!$A40,Tribunal!K$14:K$49)</f>
        <v>#REF!</v>
      </c>
      <c r="K40" s="49" t="e">
        <f>SUMIF(Tribunal!#REF!,Distrito!$A40,Tribunal!L$14:L$49)</f>
        <v>#REF!</v>
      </c>
      <c r="L40" s="49" t="e">
        <f>SUMIF(Tribunal!#REF!,Distrito!$A40,Tribunal!M$14:M$49)</f>
        <v>#REF!</v>
      </c>
      <c r="M40" s="30" t="e">
        <f t="shared" si="1"/>
        <v>#REF!</v>
      </c>
    </row>
    <row r="41" spans="1:13" ht="12.95" thickBot="1">
      <c r="A41" s="20" t="s">
        <v>47</v>
      </c>
      <c r="B41" s="49" t="e">
        <f>SUMIF(Tribunal!#REF!,Distrito!$A41,Tribunal!C$14:C$49)</f>
        <v>#REF!</v>
      </c>
      <c r="C41" s="49" t="e">
        <f>SUMIF(Tribunal!#REF!,Distrito!$A41,Tribunal!D$14:D$49)</f>
        <v>#REF!</v>
      </c>
      <c r="D41" s="49" t="e">
        <f>SUMIF(Tribunal!#REF!,Distrito!$A41,Tribunal!E$14:E$49)</f>
        <v>#REF!</v>
      </c>
      <c r="E41" s="49" t="e">
        <f>SUMIF(Tribunal!#REF!,Distrito!$A41,Tribunal!F$14:F$49)</f>
        <v>#REF!</v>
      </c>
      <c r="F41" s="49" t="e">
        <f>SUMIF(Tribunal!#REF!,Distrito!$A41,Tribunal!G$14:G$49)</f>
        <v>#REF!</v>
      </c>
      <c r="G41" s="30" t="e">
        <f t="shared" si="0"/>
        <v>#REF!</v>
      </c>
      <c r="H41" s="49" t="e">
        <f>SUMIF(Tribunal!#REF!,Distrito!$A41,Tribunal!I$14:I$49)</f>
        <v>#REF!</v>
      </c>
      <c r="I41" s="49" t="e">
        <f>SUMIF(Tribunal!#REF!,Distrito!$A41,Tribunal!J$14:J$49)</f>
        <v>#REF!</v>
      </c>
      <c r="J41" s="49" t="e">
        <f>SUMIF(Tribunal!#REF!,Distrito!$A41,Tribunal!K$14:K$49)</f>
        <v>#REF!</v>
      </c>
      <c r="K41" s="49" t="e">
        <f>SUMIF(Tribunal!#REF!,Distrito!$A41,Tribunal!L$14:L$49)</f>
        <v>#REF!</v>
      </c>
      <c r="L41" s="49" t="e">
        <f>SUMIF(Tribunal!#REF!,Distrito!$A41,Tribunal!M$14:M$49)</f>
        <v>#REF!</v>
      </c>
      <c r="M41" s="30" t="e">
        <f t="shared" si="1"/>
        <v>#REF!</v>
      </c>
    </row>
    <row r="42" spans="1:13" ht="12.95" thickBot="1">
      <c r="A42" s="20" t="s">
        <v>48</v>
      </c>
      <c r="B42" s="49" t="e">
        <f>SUMIF(Tribunal!#REF!,Distrito!$A42,Tribunal!C$14:C$49)</f>
        <v>#REF!</v>
      </c>
      <c r="C42" s="49" t="e">
        <f>SUMIF(Tribunal!#REF!,Distrito!$A42,Tribunal!D$14:D$49)</f>
        <v>#REF!</v>
      </c>
      <c r="D42" s="49" t="e">
        <f>SUMIF(Tribunal!#REF!,Distrito!$A42,Tribunal!E$14:E$49)</f>
        <v>#REF!</v>
      </c>
      <c r="E42" s="49" t="e">
        <f>SUMIF(Tribunal!#REF!,Distrito!$A42,Tribunal!F$14:F$49)</f>
        <v>#REF!</v>
      </c>
      <c r="F42" s="49" t="e">
        <f>SUMIF(Tribunal!#REF!,Distrito!$A42,Tribunal!G$14:G$49)</f>
        <v>#REF!</v>
      </c>
      <c r="G42" s="30" t="e">
        <f t="shared" si="0"/>
        <v>#REF!</v>
      </c>
      <c r="H42" s="49" t="e">
        <f>SUMIF(Tribunal!#REF!,Distrito!$A42,Tribunal!I$14:I$49)</f>
        <v>#REF!</v>
      </c>
      <c r="I42" s="49" t="e">
        <f>SUMIF(Tribunal!#REF!,Distrito!$A42,Tribunal!J$14:J$49)</f>
        <v>#REF!</v>
      </c>
      <c r="J42" s="49" t="e">
        <f>SUMIF(Tribunal!#REF!,Distrito!$A42,Tribunal!K$14:K$49)</f>
        <v>#REF!</v>
      </c>
      <c r="K42" s="49" t="e">
        <f>SUMIF(Tribunal!#REF!,Distrito!$A42,Tribunal!L$14:L$49)</f>
        <v>#REF!</v>
      </c>
      <c r="L42" s="49" t="e">
        <f>SUMIF(Tribunal!#REF!,Distrito!$A42,Tribunal!M$14:M$49)</f>
        <v>#REF!</v>
      </c>
      <c r="M42" s="30" t="e">
        <f t="shared" si="1"/>
        <v>#REF!</v>
      </c>
    </row>
    <row r="43" spans="1:13" ht="12.95" thickBot="1">
      <c r="A43" s="20" t="s">
        <v>50</v>
      </c>
      <c r="B43" s="49" t="e">
        <f>SUMIF(Tribunal!#REF!,Distrito!$A43,Tribunal!C$14:C$49)</f>
        <v>#REF!</v>
      </c>
      <c r="C43" s="49" t="e">
        <f>SUMIF(Tribunal!#REF!,Distrito!$A43,Tribunal!D$14:D$49)</f>
        <v>#REF!</v>
      </c>
      <c r="D43" s="49" t="e">
        <f>SUMIF(Tribunal!#REF!,Distrito!$A43,Tribunal!E$14:E$49)</f>
        <v>#REF!</v>
      </c>
      <c r="E43" s="49" t="e">
        <f>SUMIF(Tribunal!#REF!,Distrito!$A43,Tribunal!F$14:F$49)</f>
        <v>#REF!</v>
      </c>
      <c r="F43" s="49" t="e">
        <f>SUMIF(Tribunal!#REF!,Distrito!$A43,Tribunal!G$14:G$49)</f>
        <v>#REF!</v>
      </c>
      <c r="G43" s="30" t="e">
        <f t="shared" si="0"/>
        <v>#REF!</v>
      </c>
      <c r="H43" s="49" t="e">
        <f>SUMIF(Tribunal!#REF!,Distrito!$A43,Tribunal!I$14:I$49)</f>
        <v>#REF!</v>
      </c>
      <c r="I43" s="49" t="e">
        <f>SUMIF(Tribunal!#REF!,Distrito!$A43,Tribunal!J$14:J$49)</f>
        <v>#REF!</v>
      </c>
      <c r="J43" s="49" t="e">
        <f>SUMIF(Tribunal!#REF!,Distrito!$A43,Tribunal!K$14:K$49)</f>
        <v>#REF!</v>
      </c>
      <c r="K43" s="49" t="e">
        <f>SUMIF(Tribunal!#REF!,Distrito!$A43,Tribunal!L$14:L$49)</f>
        <v>#REF!</v>
      </c>
      <c r="L43" s="49" t="e">
        <f>SUMIF(Tribunal!#REF!,Distrito!$A43,Tribunal!M$14:M$49)</f>
        <v>#REF!</v>
      </c>
      <c r="M43" s="30" t="e">
        <f t="shared" si="1"/>
        <v>#REF!</v>
      </c>
    </row>
    <row r="44" spans="1:13" ht="12.95" thickBot="1">
      <c r="A44" s="20" t="s">
        <v>51</v>
      </c>
      <c r="B44" s="49" t="e">
        <f>SUMIF(Tribunal!#REF!,Distrito!$A44,Tribunal!C$14:C$49)</f>
        <v>#REF!</v>
      </c>
      <c r="C44" s="49" t="e">
        <f>SUMIF(Tribunal!#REF!,Distrito!$A44,Tribunal!D$14:D$49)</f>
        <v>#REF!</v>
      </c>
      <c r="D44" s="49" t="e">
        <f>SUMIF(Tribunal!#REF!,Distrito!$A44,Tribunal!E$14:E$49)</f>
        <v>#REF!</v>
      </c>
      <c r="E44" s="49" t="e">
        <f>SUMIF(Tribunal!#REF!,Distrito!$A44,Tribunal!F$14:F$49)</f>
        <v>#REF!</v>
      </c>
      <c r="F44" s="49" t="e">
        <f>SUMIF(Tribunal!#REF!,Distrito!$A44,Tribunal!G$14:G$49)</f>
        <v>#REF!</v>
      </c>
      <c r="G44" s="30" t="e">
        <f t="shared" si="0"/>
        <v>#REF!</v>
      </c>
      <c r="H44" s="49" t="e">
        <f>SUMIF(Tribunal!#REF!,Distrito!$A44,Tribunal!I$14:I$49)</f>
        <v>#REF!</v>
      </c>
      <c r="I44" s="49" t="e">
        <f>SUMIF(Tribunal!#REF!,Distrito!$A44,Tribunal!J$14:J$49)</f>
        <v>#REF!</v>
      </c>
      <c r="J44" s="49" t="e">
        <f>SUMIF(Tribunal!#REF!,Distrito!$A44,Tribunal!K$14:K$49)</f>
        <v>#REF!</v>
      </c>
      <c r="K44" s="49" t="e">
        <f>SUMIF(Tribunal!#REF!,Distrito!$A44,Tribunal!L$14:L$49)</f>
        <v>#REF!</v>
      </c>
      <c r="L44" s="49" t="e">
        <f>SUMIF(Tribunal!#REF!,Distrito!$A44,Tribunal!M$14:M$49)</f>
        <v>#REF!</v>
      </c>
      <c r="M44" s="30" t="e">
        <f t="shared" si="1"/>
        <v>#REF!</v>
      </c>
    </row>
    <row r="45" spans="1:13" ht="12.95" thickBot="1">
      <c r="A45" s="20" t="s">
        <v>52</v>
      </c>
      <c r="B45" s="49" t="e">
        <f>SUMIF(Tribunal!#REF!,Distrito!$A45,Tribunal!C$14:C$49)</f>
        <v>#REF!</v>
      </c>
      <c r="C45" s="49" t="e">
        <f>SUMIF(Tribunal!#REF!,Distrito!$A45,Tribunal!D$14:D$49)</f>
        <v>#REF!</v>
      </c>
      <c r="D45" s="49" t="e">
        <f>SUMIF(Tribunal!#REF!,Distrito!$A45,Tribunal!E$14:E$49)</f>
        <v>#REF!</v>
      </c>
      <c r="E45" s="49" t="e">
        <f>SUMIF(Tribunal!#REF!,Distrito!$A45,Tribunal!F$14:F$49)</f>
        <v>#REF!</v>
      </c>
      <c r="F45" s="49" t="e">
        <f>SUMIF(Tribunal!#REF!,Distrito!$A45,Tribunal!G$14:G$49)</f>
        <v>#REF!</v>
      </c>
      <c r="G45" s="30" t="e">
        <f t="shared" si="0"/>
        <v>#REF!</v>
      </c>
      <c r="H45" s="49" t="e">
        <f>SUMIF(Tribunal!#REF!,Distrito!$A45,Tribunal!I$14:I$49)</f>
        <v>#REF!</v>
      </c>
      <c r="I45" s="49" t="e">
        <f>SUMIF(Tribunal!#REF!,Distrito!$A45,Tribunal!J$14:J$49)</f>
        <v>#REF!</v>
      </c>
      <c r="J45" s="49" t="e">
        <f>SUMIF(Tribunal!#REF!,Distrito!$A45,Tribunal!K$14:K$49)</f>
        <v>#REF!</v>
      </c>
      <c r="K45" s="49" t="e">
        <f>SUMIF(Tribunal!#REF!,Distrito!$A45,Tribunal!L$14:L$49)</f>
        <v>#REF!</v>
      </c>
      <c r="L45" s="49" t="e">
        <f>SUMIF(Tribunal!#REF!,Distrito!$A45,Tribunal!M$14:M$49)</f>
        <v>#REF!</v>
      </c>
      <c r="M45" s="30" t="e">
        <f t="shared" si="1"/>
        <v>#REF!</v>
      </c>
    </row>
    <row r="46" spans="1:13" ht="12.95" thickBot="1">
      <c r="A46" s="20" t="s">
        <v>53</v>
      </c>
      <c r="B46" s="49" t="e">
        <f>SUMIF(Tribunal!#REF!,Distrito!$A46,Tribunal!C$14:C$49)</f>
        <v>#REF!</v>
      </c>
      <c r="C46" s="49" t="e">
        <f>SUMIF(Tribunal!#REF!,Distrito!$A46,Tribunal!D$14:D$49)</f>
        <v>#REF!</v>
      </c>
      <c r="D46" s="49" t="e">
        <f>SUMIF(Tribunal!#REF!,Distrito!$A46,Tribunal!E$14:E$49)</f>
        <v>#REF!</v>
      </c>
      <c r="E46" s="49" t="e">
        <f>SUMIF(Tribunal!#REF!,Distrito!$A46,Tribunal!F$14:F$49)</f>
        <v>#REF!</v>
      </c>
      <c r="F46" s="49" t="e">
        <f>SUMIF(Tribunal!#REF!,Distrito!$A46,Tribunal!G$14:G$49)</f>
        <v>#REF!</v>
      </c>
      <c r="G46" s="30" t="e">
        <f t="shared" si="0"/>
        <v>#REF!</v>
      </c>
      <c r="H46" s="49" t="e">
        <f>SUMIF(Tribunal!#REF!,Distrito!$A46,Tribunal!I$14:I$49)</f>
        <v>#REF!</v>
      </c>
      <c r="I46" s="49" t="e">
        <f>SUMIF(Tribunal!#REF!,Distrito!$A46,Tribunal!J$14:J$49)</f>
        <v>#REF!</v>
      </c>
      <c r="J46" s="49" t="e">
        <f>SUMIF(Tribunal!#REF!,Distrito!$A46,Tribunal!K$14:K$49)</f>
        <v>#REF!</v>
      </c>
      <c r="K46" s="49" t="e">
        <f>SUMIF(Tribunal!#REF!,Distrito!$A46,Tribunal!L$14:L$49)</f>
        <v>#REF!</v>
      </c>
      <c r="L46" s="49" t="e">
        <f>SUMIF(Tribunal!#REF!,Distrito!$A46,Tribunal!M$14:M$49)</f>
        <v>#REF!</v>
      </c>
      <c r="M46" s="30" t="e">
        <f t="shared" si="1"/>
        <v>#REF!</v>
      </c>
    </row>
    <row r="47" spans="1:13" ht="35.25" customHeight="1" thickBot="1">
      <c r="A47" s="6" t="s">
        <v>6</v>
      </c>
      <c r="B47" s="21" t="e">
        <f t="shared" ref="B47:L47" si="2">SUM(B12:B46)</f>
        <v>#REF!</v>
      </c>
      <c r="C47" s="21" t="e">
        <f t="shared" si="2"/>
        <v>#REF!</v>
      </c>
      <c r="D47" s="21" t="e">
        <f t="shared" si="2"/>
        <v>#REF!</v>
      </c>
      <c r="E47" s="21" t="e">
        <f t="shared" si="2"/>
        <v>#REF!</v>
      </c>
      <c r="F47" s="21" t="e">
        <f t="shared" si="2"/>
        <v>#REF!</v>
      </c>
      <c r="G47" s="31" t="e">
        <f t="shared" ref="G47" si="3">SUM(G12:G46)</f>
        <v>#REF!</v>
      </c>
      <c r="H47" s="21" t="e">
        <f t="shared" si="2"/>
        <v>#REF!</v>
      </c>
      <c r="I47" s="21" t="e">
        <f t="shared" si="2"/>
        <v>#REF!</v>
      </c>
      <c r="J47" s="21" t="e">
        <f t="shared" si="2"/>
        <v>#REF!</v>
      </c>
      <c r="K47" s="21" t="e">
        <f t="shared" si="2"/>
        <v>#REF!</v>
      </c>
      <c r="L47" s="21" t="e">
        <f t="shared" si="2"/>
        <v>#REF!</v>
      </c>
      <c r="M47" s="31" t="e">
        <f t="shared" ref="M47" si="4">SUM(M12:M46)</f>
        <v>#REF!</v>
      </c>
    </row>
    <row r="48" spans="1:13" s="15" customFormat="1" ht="12.75" customHeight="1">
      <c r="A48" s="22" t="s">
        <v>55</v>
      </c>
      <c r="B48" s="22"/>
      <c r="C48" s="22"/>
      <c r="D48" s="22"/>
      <c r="E48" s="22"/>
      <c r="F48" s="22"/>
      <c r="G48" s="22"/>
    </row>
    <row r="49" spans="1:7" s="15" customFormat="1" ht="12.75" customHeight="1">
      <c r="A49" s="22" t="s">
        <v>56</v>
      </c>
      <c r="B49" s="22"/>
      <c r="C49" s="22"/>
      <c r="D49" s="22"/>
      <c r="E49" s="22"/>
      <c r="F49" s="22"/>
      <c r="G49" s="22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</sheetData>
  <mergeCells count="5">
    <mergeCell ref="B10:F10"/>
    <mergeCell ref="H10:L10"/>
    <mergeCell ref="M10:M11"/>
    <mergeCell ref="A10:A11"/>
    <mergeCell ref="G10:G11"/>
  </mergeCells>
  <printOptions horizontalCentered="1"/>
  <pageMargins left="0.39370078740157483" right="0.39370078740157483" top="0.39370078740157483" bottom="0.39370078740157483" header="0" footer="0.82677165354330717"/>
  <pageSetup scale="73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workbookViewId="0">
      <selection activeCell="A14" sqref="A14:A15"/>
    </sheetView>
  </sheetViews>
  <sheetFormatPr defaultColWidth="11.42578125" defaultRowHeight="12.6"/>
  <cols>
    <col min="1" max="1" width="23.7109375" style="7" customWidth="1"/>
    <col min="2" max="2" width="13" style="7" customWidth="1"/>
    <col min="3" max="3" width="11.85546875" style="7" customWidth="1"/>
    <col min="4" max="4" width="11.42578125" style="7" customWidth="1"/>
    <col min="5" max="5" width="14" style="7" customWidth="1"/>
    <col min="6" max="6" width="15" style="7" customWidth="1"/>
    <col min="7" max="7" width="12.140625" style="7" customWidth="1"/>
    <col min="8" max="10" width="11.42578125" style="7"/>
    <col min="11" max="11" width="12.7109375" style="7" customWidth="1"/>
    <col min="12" max="12" width="14.42578125" style="7" customWidth="1"/>
    <col min="13" max="13" width="14" style="7" customWidth="1"/>
    <col min="14" max="16384" width="11.42578125" style="7"/>
  </cols>
  <sheetData>
    <row r="1" spans="1:13" ht="12.95">
      <c r="D1" s="8"/>
    </row>
    <row r="2" spans="1:13" ht="14.1">
      <c r="A2" s="9"/>
      <c r="B2" s="9"/>
      <c r="C2" s="9"/>
      <c r="D2" s="8"/>
    </row>
    <row r="3" spans="1:13" ht="14.1">
      <c r="A3" s="9"/>
      <c r="B3" s="9"/>
      <c r="C3" s="9"/>
      <c r="D3" s="8"/>
    </row>
    <row r="4" spans="1:13" ht="14.1">
      <c r="A4" s="9"/>
      <c r="B4" s="9"/>
      <c r="C4" s="9"/>
      <c r="D4" s="8"/>
    </row>
    <row r="5" spans="1:13" ht="18.75" customHeight="1">
      <c r="A5" s="9" t="str">
        <f>Tribunal!A6</f>
        <v xml:space="preserve">JURISDICCIÓN DE NIÑOS, NIÑAS Y ADOLESCENTES: PRIMERA INSTANCIA </v>
      </c>
      <c r="B5" s="9"/>
      <c r="C5" s="9"/>
      <c r="D5" s="8"/>
    </row>
    <row r="6" spans="1:13" ht="21.75" customHeight="1">
      <c r="A6" s="10" t="str">
        <f>Tribunal!A7</f>
        <v>ENTRADA Y SALIDA DE LOS ASUNTOS EN ATRIBUCIONES CIVILES</v>
      </c>
      <c r="B6" s="10"/>
      <c r="C6" s="10"/>
      <c r="D6" s="11"/>
    </row>
    <row r="7" spans="1:13" ht="21.75" customHeight="1">
      <c r="A7" s="12" t="str">
        <f>Tribunal!A8</f>
        <v>Enero-Septiembre 2021</v>
      </c>
      <c r="B7" s="12"/>
      <c r="C7" s="12"/>
      <c r="D7" s="16"/>
    </row>
    <row r="8" spans="1:13" ht="21.75" customHeight="1">
      <c r="A8" s="13"/>
      <c r="B8" s="13"/>
      <c r="C8" s="13"/>
      <c r="D8" s="13"/>
    </row>
    <row r="9" spans="1:13" ht="19.5" customHeight="1" thickBot="1">
      <c r="A9" s="86" t="s">
        <v>62</v>
      </c>
      <c r="B9" s="86"/>
      <c r="C9" s="86"/>
      <c r="D9" s="86"/>
    </row>
    <row r="10" spans="1:13" ht="19.5" customHeight="1" thickBot="1">
      <c r="A10" s="82" t="s">
        <v>63</v>
      </c>
      <c r="B10" s="77" t="s">
        <v>5</v>
      </c>
      <c r="C10" s="78"/>
      <c r="D10" s="78"/>
      <c r="E10" s="78"/>
      <c r="F10" s="79"/>
      <c r="G10" s="84" t="s">
        <v>6</v>
      </c>
      <c r="H10" s="78" t="s">
        <v>7</v>
      </c>
      <c r="I10" s="78"/>
      <c r="J10" s="78"/>
      <c r="K10" s="78"/>
      <c r="L10" s="79"/>
      <c r="M10" s="80" t="s">
        <v>6</v>
      </c>
    </row>
    <row r="11" spans="1:13" ht="33.75" customHeight="1" thickBot="1">
      <c r="A11" s="83"/>
      <c r="B11" s="29" t="s">
        <v>8</v>
      </c>
      <c r="C11" s="29" t="s">
        <v>9</v>
      </c>
      <c r="D11" s="29" t="s">
        <v>10</v>
      </c>
      <c r="E11" s="29" t="s">
        <v>11</v>
      </c>
      <c r="F11" s="29" t="s">
        <v>12</v>
      </c>
      <c r="G11" s="85"/>
      <c r="H11" s="29" t="s">
        <v>8</v>
      </c>
      <c r="I11" s="29" t="s">
        <v>9</v>
      </c>
      <c r="J11" s="29" t="s">
        <v>10</v>
      </c>
      <c r="K11" s="29" t="s">
        <v>11</v>
      </c>
      <c r="L11" s="29" t="s">
        <v>12</v>
      </c>
      <c r="M11" s="81"/>
    </row>
    <row r="12" spans="1:13" ht="18.75" customHeight="1" thickBot="1">
      <c r="A12" s="14" t="s">
        <v>13</v>
      </c>
      <c r="B12" s="49" t="e">
        <f>SUMIF(Tribunal!#REF!,Dep!$A12,Tribunal!C$14:C$49)</f>
        <v>#REF!</v>
      </c>
      <c r="C12" s="49" t="e">
        <f>SUMIF(Tribunal!#REF!,Dep!$A12,Tribunal!D$14:D$49)</f>
        <v>#REF!</v>
      </c>
      <c r="D12" s="49" t="e">
        <f>SUMIF(Tribunal!#REF!,Dep!$A12,Tribunal!E$14:E$49)</f>
        <v>#REF!</v>
      </c>
      <c r="E12" s="49" t="e">
        <f>SUMIF(Tribunal!#REF!,Dep!$A12,Tribunal!F$14:F$49)</f>
        <v>#REF!</v>
      </c>
      <c r="F12" s="49" t="e">
        <f>SUMIF(Tribunal!#REF!,Dep!$A12,Tribunal!G$14:G$49)</f>
        <v>#REF!</v>
      </c>
      <c r="G12" s="30" t="e">
        <f t="shared" ref="G12:G22" si="0">SUM(B12:F12)</f>
        <v>#REF!</v>
      </c>
      <c r="H12" s="49" t="e">
        <f>SUMIF(Tribunal!#REF!,Dep!$A12,Tribunal!I$14:I$49)</f>
        <v>#REF!</v>
      </c>
      <c r="I12" s="49" t="e">
        <f>SUMIF(Tribunal!#REF!,Dep!$A12,Tribunal!J$14:J$49)</f>
        <v>#REF!</v>
      </c>
      <c r="J12" s="49" t="e">
        <f>SUMIF(Tribunal!#REF!,Dep!$A12,Tribunal!K$14:K$49)</f>
        <v>#REF!</v>
      </c>
      <c r="K12" s="49" t="e">
        <f>SUMIF(Tribunal!#REF!,Dep!$A12,Tribunal!L$14:L$49)</f>
        <v>#REF!</v>
      </c>
      <c r="L12" s="49" t="e">
        <f>SUMIF(Tribunal!#REF!,Dep!$A12,Tribunal!M$14:M$49)</f>
        <v>#REF!</v>
      </c>
      <c r="M12" s="30" t="e">
        <f t="shared" ref="M12:M22" si="1">SUM(H12:L12)</f>
        <v>#REF!</v>
      </c>
    </row>
    <row r="13" spans="1:13" ht="18.75" customHeight="1" thickBot="1">
      <c r="A13" s="14" t="s">
        <v>16</v>
      </c>
      <c r="B13" s="49" t="e">
        <f>SUMIF(Tribunal!#REF!,Dep!$A13,Tribunal!C$14:C$49)</f>
        <v>#REF!</v>
      </c>
      <c r="C13" s="49" t="e">
        <f>SUMIF(Tribunal!#REF!,Dep!$A13,Tribunal!D$14:D$49)</f>
        <v>#REF!</v>
      </c>
      <c r="D13" s="49" t="e">
        <f>SUMIF(Tribunal!#REF!,Dep!$A13,Tribunal!E$14:E$49)</f>
        <v>#REF!</v>
      </c>
      <c r="E13" s="49" t="e">
        <f>SUMIF(Tribunal!#REF!,Dep!$A13,Tribunal!F$14:F$49)</f>
        <v>#REF!</v>
      </c>
      <c r="F13" s="49" t="e">
        <f>SUMIF(Tribunal!#REF!,Dep!$A13,Tribunal!G$14:G$49)</f>
        <v>#REF!</v>
      </c>
      <c r="G13" s="30" t="e">
        <f t="shared" si="0"/>
        <v>#REF!</v>
      </c>
      <c r="H13" s="49" t="e">
        <f>SUMIF(Tribunal!#REF!,Dep!$A13,Tribunal!I$14:I$49)</f>
        <v>#REF!</v>
      </c>
      <c r="I13" s="49" t="e">
        <f>SUMIF(Tribunal!#REF!,Dep!$A13,Tribunal!J$14:J$49)</f>
        <v>#REF!</v>
      </c>
      <c r="J13" s="49" t="e">
        <f>SUMIF(Tribunal!#REF!,Dep!$A13,Tribunal!K$14:K$49)</f>
        <v>#REF!</v>
      </c>
      <c r="K13" s="49" t="e">
        <f>SUMIF(Tribunal!#REF!,Dep!$A13,Tribunal!L$14:L$49)</f>
        <v>#REF!</v>
      </c>
      <c r="L13" s="49" t="e">
        <f>SUMIF(Tribunal!#REF!,Dep!$A13,Tribunal!M$14:M$49)</f>
        <v>#REF!</v>
      </c>
      <c r="M13" s="30" t="e">
        <f t="shared" si="1"/>
        <v>#REF!</v>
      </c>
    </row>
    <row r="14" spans="1:13" ht="18.75" customHeight="1" thickBot="1">
      <c r="A14" s="14" t="s">
        <v>59</v>
      </c>
      <c r="B14" s="49" t="e">
        <f>SUMIF(Tribunal!#REF!,Dep!$A14,Tribunal!C$14:C$49)</f>
        <v>#REF!</v>
      </c>
      <c r="C14" s="49" t="e">
        <f>SUMIF(Tribunal!#REF!,Dep!$A14,Tribunal!D$14:D$49)</f>
        <v>#REF!</v>
      </c>
      <c r="D14" s="49" t="e">
        <f>SUMIF(Tribunal!#REF!,Dep!$A14,Tribunal!E$14:E$49)</f>
        <v>#REF!</v>
      </c>
      <c r="E14" s="49" t="e">
        <f>SUMIF(Tribunal!#REF!,Dep!$A14,Tribunal!F$14:F$49)</f>
        <v>#REF!</v>
      </c>
      <c r="F14" s="49" t="e">
        <f>SUMIF(Tribunal!#REF!,Dep!$A14,Tribunal!G$14:G$49)</f>
        <v>#REF!</v>
      </c>
      <c r="G14" s="30" t="e">
        <f t="shared" si="0"/>
        <v>#REF!</v>
      </c>
      <c r="H14" s="49" t="e">
        <f>SUMIF(Tribunal!#REF!,Dep!$A14,Tribunal!I$14:I$49)</f>
        <v>#REF!</v>
      </c>
      <c r="I14" s="49" t="e">
        <f>SUMIF(Tribunal!#REF!,Dep!$A14,Tribunal!J$14:J$49)</f>
        <v>#REF!</v>
      </c>
      <c r="J14" s="49" t="e">
        <f>SUMIF(Tribunal!#REF!,Dep!$A14,Tribunal!K$14:K$49)</f>
        <v>#REF!</v>
      </c>
      <c r="K14" s="49" t="e">
        <f>SUMIF(Tribunal!#REF!,Dep!$A14,Tribunal!L$14:L$49)</f>
        <v>#REF!</v>
      </c>
      <c r="L14" s="49" t="e">
        <f>SUMIF(Tribunal!#REF!,Dep!$A14,Tribunal!M$14:M$49)</f>
        <v>#REF!</v>
      </c>
      <c r="M14" s="30" t="e">
        <f t="shared" si="1"/>
        <v>#REF!</v>
      </c>
    </row>
    <row r="15" spans="1:13" ht="18.75" customHeight="1" thickBot="1">
      <c r="A15" s="14" t="s">
        <v>21</v>
      </c>
      <c r="B15" s="49" t="e">
        <f>SUMIF(Tribunal!#REF!,Dep!$A15,Tribunal!C$14:C$49)</f>
        <v>#REF!</v>
      </c>
      <c r="C15" s="49" t="e">
        <f>SUMIF(Tribunal!#REF!,Dep!$A15,Tribunal!D$14:D$49)</f>
        <v>#REF!</v>
      </c>
      <c r="D15" s="49" t="e">
        <f>SUMIF(Tribunal!#REF!,Dep!$A15,Tribunal!E$14:E$49)</f>
        <v>#REF!</v>
      </c>
      <c r="E15" s="49" t="e">
        <f>SUMIF(Tribunal!#REF!,Dep!$A15,Tribunal!F$14:F$49)</f>
        <v>#REF!</v>
      </c>
      <c r="F15" s="49" t="e">
        <f>SUMIF(Tribunal!#REF!,Dep!$A15,Tribunal!G$14:G$49)</f>
        <v>#REF!</v>
      </c>
      <c r="G15" s="30" t="e">
        <f t="shared" si="0"/>
        <v>#REF!</v>
      </c>
      <c r="H15" s="49" t="e">
        <f>SUMIF(Tribunal!#REF!,Dep!$A15,Tribunal!I$14:I$49)</f>
        <v>#REF!</v>
      </c>
      <c r="I15" s="49" t="e">
        <f>SUMIF(Tribunal!#REF!,Dep!$A15,Tribunal!J$14:J$49)</f>
        <v>#REF!</v>
      </c>
      <c r="J15" s="49" t="e">
        <f>SUMIF(Tribunal!#REF!,Dep!$A15,Tribunal!K$14:K$49)</f>
        <v>#REF!</v>
      </c>
      <c r="K15" s="49" t="e">
        <f>SUMIF(Tribunal!#REF!,Dep!$A15,Tribunal!L$14:L$49)</f>
        <v>#REF!</v>
      </c>
      <c r="L15" s="49" t="e">
        <f>SUMIF(Tribunal!#REF!,Dep!$A15,Tribunal!M$14:M$49)</f>
        <v>#REF!</v>
      </c>
      <c r="M15" s="30" t="e">
        <f t="shared" si="1"/>
        <v>#REF!</v>
      </c>
    </row>
    <row r="16" spans="1:13" ht="18.75" customHeight="1" thickBot="1">
      <c r="A16" s="14" t="s">
        <v>22</v>
      </c>
      <c r="B16" s="49" t="e">
        <f>SUMIF(Tribunal!#REF!,Dep!$A16,Tribunal!C$14:C$49)</f>
        <v>#REF!</v>
      </c>
      <c r="C16" s="49" t="e">
        <f>SUMIF(Tribunal!#REF!,Dep!$A16,Tribunal!D$14:D$49)</f>
        <v>#REF!</v>
      </c>
      <c r="D16" s="49" t="e">
        <f>SUMIF(Tribunal!#REF!,Dep!$A16,Tribunal!E$14:E$49)</f>
        <v>#REF!</v>
      </c>
      <c r="E16" s="49" t="e">
        <f>SUMIF(Tribunal!#REF!,Dep!$A16,Tribunal!F$14:F$49)</f>
        <v>#REF!</v>
      </c>
      <c r="F16" s="49" t="e">
        <f>SUMIF(Tribunal!#REF!,Dep!$A16,Tribunal!G$14:G$49)</f>
        <v>#REF!</v>
      </c>
      <c r="G16" s="30" t="e">
        <f t="shared" si="0"/>
        <v>#REF!</v>
      </c>
      <c r="H16" s="49" t="e">
        <f>SUMIF(Tribunal!#REF!,Dep!$A16,Tribunal!I$14:I$49)</f>
        <v>#REF!</v>
      </c>
      <c r="I16" s="49" t="e">
        <f>SUMIF(Tribunal!#REF!,Dep!$A16,Tribunal!J$14:J$49)</f>
        <v>#REF!</v>
      </c>
      <c r="J16" s="49" t="e">
        <f>SUMIF(Tribunal!#REF!,Dep!$A16,Tribunal!K$14:K$49)</f>
        <v>#REF!</v>
      </c>
      <c r="K16" s="49" t="e">
        <f>SUMIF(Tribunal!#REF!,Dep!$A16,Tribunal!L$14:L$49)</f>
        <v>#REF!</v>
      </c>
      <c r="L16" s="49" t="e">
        <f>SUMIF(Tribunal!#REF!,Dep!$A16,Tribunal!M$14:M$49)</f>
        <v>#REF!</v>
      </c>
      <c r="M16" s="30" t="e">
        <f t="shared" si="1"/>
        <v>#REF!</v>
      </c>
    </row>
    <row r="17" spans="1:13" ht="18.75" customHeight="1" thickBot="1">
      <c r="A17" s="14" t="s">
        <v>64</v>
      </c>
      <c r="B17" s="49" t="e">
        <f>SUMIF(Tribunal!#REF!,Dep!$A17,Tribunal!C$14:C$49)</f>
        <v>#REF!</v>
      </c>
      <c r="C17" s="49" t="e">
        <f>SUMIF(Tribunal!#REF!,Dep!$A17,Tribunal!D$14:D$49)</f>
        <v>#REF!</v>
      </c>
      <c r="D17" s="49" t="e">
        <f>SUMIF(Tribunal!#REF!,Dep!$A17,Tribunal!E$14:E$49)</f>
        <v>#REF!</v>
      </c>
      <c r="E17" s="49" t="e">
        <f>SUMIF(Tribunal!#REF!,Dep!$A17,Tribunal!F$14:F$49)</f>
        <v>#REF!</v>
      </c>
      <c r="F17" s="49" t="e">
        <f>SUMIF(Tribunal!#REF!,Dep!$A17,Tribunal!G$14:G$49)</f>
        <v>#REF!</v>
      </c>
      <c r="G17" s="30" t="e">
        <f t="shared" si="0"/>
        <v>#REF!</v>
      </c>
      <c r="H17" s="49" t="e">
        <f>SUMIF(Tribunal!#REF!,Dep!$A17,Tribunal!I$14:I$49)</f>
        <v>#REF!</v>
      </c>
      <c r="I17" s="49" t="e">
        <f>SUMIF(Tribunal!#REF!,Dep!$A17,Tribunal!J$14:J$49)</f>
        <v>#REF!</v>
      </c>
      <c r="J17" s="49" t="e">
        <f>SUMIF(Tribunal!#REF!,Dep!$A17,Tribunal!K$14:K$49)</f>
        <v>#REF!</v>
      </c>
      <c r="K17" s="49" t="e">
        <f>SUMIF(Tribunal!#REF!,Dep!$A17,Tribunal!L$14:L$49)</f>
        <v>#REF!</v>
      </c>
      <c r="L17" s="49" t="e">
        <f>SUMIF(Tribunal!#REF!,Dep!$A17,Tribunal!M$14:M$49)</f>
        <v>#REF!</v>
      </c>
      <c r="M17" s="30" t="e">
        <f t="shared" si="1"/>
        <v>#REF!</v>
      </c>
    </row>
    <row r="18" spans="1:13" ht="18.75" customHeight="1" thickBot="1">
      <c r="A18" s="14" t="s">
        <v>32</v>
      </c>
      <c r="B18" s="49" t="e">
        <f>SUMIF(Tribunal!#REF!,Dep!$A18,Tribunal!C$14:C$49)</f>
        <v>#REF!</v>
      </c>
      <c r="C18" s="49" t="e">
        <f>SUMIF(Tribunal!#REF!,Dep!$A18,Tribunal!D$14:D$49)</f>
        <v>#REF!</v>
      </c>
      <c r="D18" s="49" t="e">
        <f>SUMIF(Tribunal!#REF!,Dep!$A18,Tribunal!E$14:E$49)</f>
        <v>#REF!</v>
      </c>
      <c r="E18" s="49" t="e">
        <f>SUMIF(Tribunal!#REF!,Dep!$A18,Tribunal!F$14:F$49)</f>
        <v>#REF!</v>
      </c>
      <c r="F18" s="49" t="e">
        <f>SUMIF(Tribunal!#REF!,Dep!$A18,Tribunal!G$14:G$49)</f>
        <v>#REF!</v>
      </c>
      <c r="G18" s="30" t="e">
        <f t="shared" si="0"/>
        <v>#REF!</v>
      </c>
      <c r="H18" s="49" t="e">
        <f>SUMIF(Tribunal!#REF!,Dep!$A18,Tribunal!I$14:I$49)</f>
        <v>#REF!</v>
      </c>
      <c r="I18" s="49" t="e">
        <f>SUMIF(Tribunal!#REF!,Dep!$A18,Tribunal!J$14:J$49)</f>
        <v>#REF!</v>
      </c>
      <c r="J18" s="49" t="e">
        <f>SUMIF(Tribunal!#REF!,Dep!$A18,Tribunal!K$14:K$49)</f>
        <v>#REF!</v>
      </c>
      <c r="K18" s="49" t="e">
        <f>SUMIF(Tribunal!#REF!,Dep!$A18,Tribunal!L$14:L$49)</f>
        <v>#REF!</v>
      </c>
      <c r="L18" s="49" t="e">
        <f>SUMIF(Tribunal!#REF!,Dep!$A18,Tribunal!M$14:M$49)</f>
        <v>#REF!</v>
      </c>
      <c r="M18" s="30" t="e">
        <f t="shared" si="1"/>
        <v>#REF!</v>
      </c>
    </row>
    <row r="19" spans="1:13" ht="18.75" customHeight="1" thickBot="1">
      <c r="A19" s="14" t="s">
        <v>38</v>
      </c>
      <c r="B19" s="49" t="e">
        <f>SUMIF(Tribunal!#REF!,Dep!$A19,Tribunal!C$14:C$49)</f>
        <v>#REF!</v>
      </c>
      <c r="C19" s="49" t="e">
        <f>SUMIF(Tribunal!#REF!,Dep!$A19,Tribunal!D$14:D$49)</f>
        <v>#REF!</v>
      </c>
      <c r="D19" s="49" t="e">
        <f>SUMIF(Tribunal!#REF!,Dep!$A19,Tribunal!E$14:E$49)</f>
        <v>#REF!</v>
      </c>
      <c r="E19" s="49" t="e">
        <f>SUMIF(Tribunal!#REF!,Dep!$A19,Tribunal!F$14:F$49)</f>
        <v>#REF!</v>
      </c>
      <c r="F19" s="49" t="e">
        <f>SUMIF(Tribunal!#REF!,Dep!$A19,Tribunal!G$14:G$49)</f>
        <v>#REF!</v>
      </c>
      <c r="G19" s="30" t="e">
        <f t="shared" si="0"/>
        <v>#REF!</v>
      </c>
      <c r="H19" s="49" t="e">
        <f>SUMIF(Tribunal!#REF!,Dep!$A19,Tribunal!I$14:I$49)</f>
        <v>#REF!</v>
      </c>
      <c r="I19" s="49" t="e">
        <f>SUMIF(Tribunal!#REF!,Dep!$A19,Tribunal!J$14:J$49)</f>
        <v>#REF!</v>
      </c>
      <c r="J19" s="49" t="e">
        <f>SUMIF(Tribunal!#REF!,Dep!$A19,Tribunal!K$14:K$49)</f>
        <v>#REF!</v>
      </c>
      <c r="K19" s="49" t="e">
        <f>SUMIF(Tribunal!#REF!,Dep!$A19,Tribunal!L$14:L$49)</f>
        <v>#REF!</v>
      </c>
      <c r="L19" s="49" t="e">
        <f>SUMIF(Tribunal!#REF!,Dep!$A19,Tribunal!M$14:M$49)</f>
        <v>#REF!</v>
      </c>
      <c r="M19" s="30" t="e">
        <f t="shared" si="1"/>
        <v>#REF!</v>
      </c>
    </row>
    <row r="20" spans="1:13" ht="18.75" customHeight="1" thickBot="1">
      <c r="A20" s="14" t="s">
        <v>43</v>
      </c>
      <c r="B20" s="49" t="e">
        <f>SUMIF(Tribunal!#REF!,Dep!$A20,Tribunal!C$14:C$49)</f>
        <v>#REF!</v>
      </c>
      <c r="C20" s="49" t="e">
        <f>SUMIF(Tribunal!#REF!,Dep!$A20,Tribunal!D$14:D$49)</f>
        <v>#REF!</v>
      </c>
      <c r="D20" s="49" t="e">
        <f>SUMIF(Tribunal!#REF!,Dep!$A20,Tribunal!E$14:E$49)</f>
        <v>#REF!</v>
      </c>
      <c r="E20" s="49" t="e">
        <f>SUMIF(Tribunal!#REF!,Dep!$A20,Tribunal!F$14:F$49)</f>
        <v>#REF!</v>
      </c>
      <c r="F20" s="49" t="e">
        <f>SUMIF(Tribunal!#REF!,Dep!$A20,Tribunal!G$14:G$49)</f>
        <v>#REF!</v>
      </c>
      <c r="G20" s="30" t="e">
        <f t="shared" si="0"/>
        <v>#REF!</v>
      </c>
      <c r="H20" s="49" t="e">
        <f>SUMIF(Tribunal!#REF!,Dep!$A20,Tribunal!I$14:I$49)</f>
        <v>#REF!</v>
      </c>
      <c r="I20" s="49" t="e">
        <f>SUMIF(Tribunal!#REF!,Dep!$A20,Tribunal!J$14:J$49)</f>
        <v>#REF!</v>
      </c>
      <c r="J20" s="49" t="e">
        <f>SUMIF(Tribunal!#REF!,Dep!$A20,Tribunal!K$14:K$49)</f>
        <v>#REF!</v>
      </c>
      <c r="K20" s="49" t="e">
        <f>SUMIF(Tribunal!#REF!,Dep!$A20,Tribunal!L$14:L$49)</f>
        <v>#REF!</v>
      </c>
      <c r="L20" s="49" t="e">
        <f>SUMIF(Tribunal!#REF!,Dep!$A20,Tribunal!M$14:M$49)</f>
        <v>#REF!</v>
      </c>
      <c r="M20" s="30" t="e">
        <f t="shared" si="1"/>
        <v>#REF!</v>
      </c>
    </row>
    <row r="21" spans="1:13" ht="18.75" customHeight="1" thickBot="1">
      <c r="A21" s="14" t="s">
        <v>65</v>
      </c>
      <c r="B21" s="49" t="e">
        <f>SUMIF(Tribunal!#REF!,Dep!$A21,Tribunal!C$14:C$49)</f>
        <v>#REF!</v>
      </c>
      <c r="C21" s="49" t="e">
        <f>SUMIF(Tribunal!#REF!,Dep!$A21,Tribunal!D$14:D$49)</f>
        <v>#REF!</v>
      </c>
      <c r="D21" s="49" t="e">
        <f>SUMIF(Tribunal!#REF!,Dep!$A21,Tribunal!E$14:E$49)</f>
        <v>#REF!</v>
      </c>
      <c r="E21" s="49" t="e">
        <f>SUMIF(Tribunal!#REF!,Dep!$A21,Tribunal!F$14:F$49)</f>
        <v>#REF!</v>
      </c>
      <c r="F21" s="49" t="e">
        <f>SUMIF(Tribunal!#REF!,Dep!$A21,Tribunal!G$14:G$49)</f>
        <v>#REF!</v>
      </c>
      <c r="G21" s="30" t="e">
        <f t="shared" si="0"/>
        <v>#REF!</v>
      </c>
      <c r="H21" s="49" t="e">
        <f>SUMIF(Tribunal!#REF!,Dep!$A21,Tribunal!I$14:I$49)</f>
        <v>#REF!</v>
      </c>
      <c r="I21" s="49" t="e">
        <f>SUMIF(Tribunal!#REF!,Dep!$A21,Tribunal!J$14:J$49)</f>
        <v>#REF!</v>
      </c>
      <c r="J21" s="49" t="e">
        <f>SUMIF(Tribunal!#REF!,Dep!$A21,Tribunal!K$14:K$49)</f>
        <v>#REF!</v>
      </c>
      <c r="K21" s="49" t="e">
        <f>SUMIF(Tribunal!#REF!,Dep!$A21,Tribunal!L$14:L$49)</f>
        <v>#REF!</v>
      </c>
      <c r="L21" s="49" t="e">
        <f>SUMIF(Tribunal!#REF!,Dep!$A21,Tribunal!M$14:M$49)</f>
        <v>#REF!</v>
      </c>
      <c r="M21" s="30" t="e">
        <f t="shared" si="1"/>
        <v>#REF!</v>
      </c>
    </row>
    <row r="22" spans="1:13" ht="18.75" customHeight="1" thickBot="1">
      <c r="A22" s="14" t="s">
        <v>66</v>
      </c>
      <c r="B22" s="49" t="e">
        <f>SUMIF(Tribunal!#REF!,Dep!$A22,Tribunal!C$14:C$49)</f>
        <v>#REF!</v>
      </c>
      <c r="C22" s="49" t="e">
        <f>SUMIF(Tribunal!#REF!,Dep!$A22,Tribunal!D$14:D$49)</f>
        <v>#REF!</v>
      </c>
      <c r="D22" s="49" t="e">
        <f>SUMIF(Tribunal!#REF!,Dep!$A22,Tribunal!E$14:E$49)</f>
        <v>#REF!</v>
      </c>
      <c r="E22" s="49" t="e">
        <f>SUMIF(Tribunal!#REF!,Dep!$A22,Tribunal!F$14:F$49)</f>
        <v>#REF!</v>
      </c>
      <c r="F22" s="49" t="e">
        <f>SUMIF(Tribunal!#REF!,Dep!$A22,Tribunal!G$14:G$49)</f>
        <v>#REF!</v>
      </c>
      <c r="G22" s="30" t="e">
        <f t="shared" si="0"/>
        <v>#REF!</v>
      </c>
      <c r="H22" s="49" t="e">
        <f>SUMIF(Tribunal!#REF!,Dep!$A22,Tribunal!I$14:I$49)</f>
        <v>#REF!</v>
      </c>
      <c r="I22" s="49" t="e">
        <f>SUMIF(Tribunal!#REF!,Dep!$A22,Tribunal!J$14:J$49)</f>
        <v>#REF!</v>
      </c>
      <c r="J22" s="49" t="e">
        <f>SUMIF(Tribunal!#REF!,Dep!$A22,Tribunal!K$14:K$49)</f>
        <v>#REF!</v>
      </c>
      <c r="K22" s="49" t="e">
        <f>SUMIF(Tribunal!#REF!,Dep!$A22,Tribunal!L$14:L$49)</f>
        <v>#REF!</v>
      </c>
      <c r="L22" s="49" t="e">
        <f>SUMIF(Tribunal!#REF!,Dep!$A22,Tribunal!M$14:M$49)</f>
        <v>#REF!</v>
      </c>
      <c r="M22" s="30" t="e">
        <f t="shared" si="1"/>
        <v>#REF!</v>
      </c>
    </row>
    <row r="23" spans="1:13" ht="33.75" customHeight="1" thickBot="1">
      <c r="A23" s="32" t="s">
        <v>67</v>
      </c>
      <c r="B23" s="32" t="e">
        <f t="shared" ref="B23" si="2">SUM(B12:B22)</f>
        <v>#REF!</v>
      </c>
      <c r="C23" s="32" t="e">
        <f t="shared" ref="C23:M23" si="3">SUM(C12:C22)</f>
        <v>#REF!</v>
      </c>
      <c r="D23" s="32" t="e">
        <f t="shared" si="3"/>
        <v>#REF!</v>
      </c>
      <c r="E23" s="32" t="e">
        <f t="shared" si="3"/>
        <v>#REF!</v>
      </c>
      <c r="F23" s="32" t="e">
        <f t="shared" si="3"/>
        <v>#REF!</v>
      </c>
      <c r="G23" s="32" t="e">
        <f t="shared" si="3"/>
        <v>#REF!</v>
      </c>
      <c r="H23" s="32" t="e">
        <f t="shared" si="3"/>
        <v>#REF!</v>
      </c>
      <c r="I23" s="32" t="e">
        <f t="shared" si="3"/>
        <v>#REF!</v>
      </c>
      <c r="J23" s="32" t="e">
        <f t="shared" si="3"/>
        <v>#REF!</v>
      </c>
      <c r="K23" s="32" t="e">
        <f t="shared" si="3"/>
        <v>#REF!</v>
      </c>
      <c r="L23" s="32" t="e">
        <f t="shared" si="3"/>
        <v>#REF!</v>
      </c>
      <c r="M23" s="32" t="e">
        <f t="shared" si="3"/>
        <v>#REF!</v>
      </c>
    </row>
    <row r="24" spans="1:13" s="18" customFormat="1" ht="12.75" customHeight="1">
      <c r="A24" s="22" t="s">
        <v>55</v>
      </c>
      <c r="B24" s="24"/>
      <c r="C24" s="24"/>
      <c r="D24" s="25"/>
      <c r="E24" s="15"/>
      <c r="F24" s="15"/>
      <c r="G24" s="15"/>
    </row>
    <row r="25" spans="1:13" s="18" customFormat="1" ht="12.75" customHeight="1">
      <c r="A25" s="22" t="s">
        <v>68</v>
      </c>
      <c r="B25" s="24"/>
      <c r="C25" s="24"/>
      <c r="D25" s="19"/>
      <c r="E25" s="15"/>
      <c r="F25" s="15"/>
      <c r="G25" s="15"/>
    </row>
    <row r="26" spans="1:13" s="18" customFormat="1" ht="12.75" customHeight="1">
      <c r="A26" s="22" t="s">
        <v>56</v>
      </c>
      <c r="B26" s="24"/>
      <c r="C26" s="24"/>
      <c r="D26" s="19"/>
      <c r="E26" s="15"/>
      <c r="F26" s="15"/>
      <c r="G26" s="15"/>
    </row>
    <row r="27" spans="1:13" s="18" customFormat="1" ht="12.75" customHeight="1">
      <c r="A27" s="24"/>
      <c r="B27" s="24"/>
      <c r="C27" s="24"/>
      <c r="D27" s="19"/>
      <c r="E27" s="15"/>
      <c r="F27" s="15"/>
      <c r="G27" s="15"/>
    </row>
    <row r="28" spans="1:13" s="18" customFormat="1" ht="12.75" customHeight="1">
      <c r="A28" s="24"/>
      <c r="B28" s="24"/>
      <c r="C28" s="24"/>
      <c r="D28" s="19"/>
      <c r="E28" s="15"/>
      <c r="F28" s="15"/>
      <c r="G28" s="15"/>
    </row>
    <row r="29" spans="1:13" s="18" customFormat="1" ht="10.5">
      <c r="A29" s="24"/>
      <c r="B29" s="24"/>
      <c r="C29" s="24"/>
      <c r="D29" s="19"/>
      <c r="E29" s="15"/>
      <c r="F29" s="15"/>
      <c r="G29" s="15"/>
    </row>
    <row r="30" spans="1:13">
      <c r="A30" s="17"/>
      <c r="B30" s="17"/>
      <c r="C30" s="17"/>
    </row>
    <row r="31" spans="1:13">
      <c r="A31" s="17"/>
      <c r="B31" s="17"/>
      <c r="C31" s="17"/>
    </row>
  </sheetData>
  <mergeCells count="6">
    <mergeCell ref="H10:L10"/>
    <mergeCell ref="M10:M11"/>
    <mergeCell ref="G10:G11"/>
    <mergeCell ref="A9:D9"/>
    <mergeCell ref="A10:A11"/>
    <mergeCell ref="B10:F10"/>
  </mergeCells>
  <printOptions horizontalCentered="1"/>
  <pageMargins left="0.39370078740157483" right="0.39370078740157483" top="0.39370078740157483" bottom="0.39370078740157483" header="0" footer="0.82677165354330717"/>
  <pageSetup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34"/>
  <sheetViews>
    <sheetView zoomScale="85" zoomScaleNormal="85" workbookViewId="0">
      <selection activeCell="A2" sqref="A2:U34"/>
    </sheetView>
  </sheetViews>
  <sheetFormatPr defaultColWidth="11.42578125" defaultRowHeight="12.6"/>
  <cols>
    <col min="1" max="1" width="29.7109375" bestFit="1" customWidth="1"/>
    <col min="2" max="2" width="27.5703125" bestFit="1" customWidth="1"/>
    <col min="3" max="3" width="11.7109375" bestFit="1" customWidth="1"/>
    <col min="4" max="4" width="11.85546875" customWidth="1"/>
    <col min="7" max="8" width="11.28515625" bestFit="1" customWidth="1"/>
    <col min="9" max="9" width="11.28515625" customWidth="1"/>
    <col min="10" max="10" width="11.140625" bestFit="1" customWidth="1"/>
    <col min="11" max="11" width="11.140625" customWidth="1"/>
    <col min="12" max="12" width="10.7109375" bestFit="1" customWidth="1"/>
    <col min="14" max="16" width="11.28515625" bestFit="1" customWidth="1"/>
    <col min="17" max="17" width="11.28515625" customWidth="1"/>
    <col min="18" max="18" width="11.140625" bestFit="1" customWidth="1"/>
    <col min="19" max="19" width="11.140625" customWidth="1"/>
    <col min="20" max="20" width="9.42578125" bestFit="1" customWidth="1"/>
    <col min="21" max="21" width="7.28515625" bestFit="1" customWidth="1"/>
  </cols>
  <sheetData>
    <row r="1" spans="1:56">
      <c r="C1">
        <f t="shared" ref="C1:U1" si="0">COLUMN(C:C)-2</f>
        <v>1</v>
      </c>
      <c r="D1">
        <f t="shared" si="0"/>
        <v>2</v>
      </c>
      <c r="E1">
        <f>COLUMN(E:E)-2</f>
        <v>3</v>
      </c>
      <c r="F1">
        <f>COLUMN(F:F)-2</f>
        <v>4</v>
      </c>
      <c r="G1">
        <f t="shared" si="0"/>
        <v>5</v>
      </c>
      <c r="H1">
        <f>COLUMN(H:H)-2</f>
        <v>6</v>
      </c>
      <c r="I1">
        <f t="shared" ref="I1:J1" si="1">COLUMN(I:I)-2</f>
        <v>7</v>
      </c>
      <c r="J1">
        <f t="shared" si="1"/>
        <v>8</v>
      </c>
      <c r="K1">
        <f t="shared" si="0"/>
        <v>9</v>
      </c>
      <c r="L1">
        <f t="shared" si="0"/>
        <v>10</v>
      </c>
      <c r="M1">
        <f>COLUMN(M:M)-2</f>
        <v>11</v>
      </c>
      <c r="N1">
        <f>COLUMN(N:N)-2</f>
        <v>12</v>
      </c>
      <c r="O1">
        <f t="shared" si="0"/>
        <v>13</v>
      </c>
      <c r="P1">
        <f>COLUMN(P:P)-2</f>
        <v>14</v>
      </c>
      <c r="Q1">
        <f t="shared" ref="Q1:R1" si="2">COLUMN(Q:Q)-2</f>
        <v>15</v>
      </c>
      <c r="R1">
        <f t="shared" si="2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ref="V1:BD1" si="3">COLUMN(V:V)-2</f>
        <v>20</v>
      </c>
      <c r="W1">
        <f t="shared" si="3"/>
        <v>21</v>
      </c>
      <c r="X1">
        <f t="shared" si="3"/>
        <v>22</v>
      </c>
      <c r="Y1">
        <f t="shared" si="3"/>
        <v>23</v>
      </c>
      <c r="Z1">
        <f t="shared" si="3"/>
        <v>24</v>
      </c>
      <c r="AA1">
        <f t="shared" si="3"/>
        <v>25</v>
      </c>
      <c r="AB1">
        <f t="shared" si="3"/>
        <v>26</v>
      </c>
      <c r="AC1">
        <f t="shared" si="3"/>
        <v>27</v>
      </c>
      <c r="AD1">
        <f t="shared" si="3"/>
        <v>28</v>
      </c>
      <c r="AE1">
        <f t="shared" si="3"/>
        <v>29</v>
      </c>
      <c r="AF1">
        <f t="shared" si="3"/>
        <v>30</v>
      </c>
      <c r="AG1">
        <f t="shared" si="3"/>
        <v>31</v>
      </c>
      <c r="AH1">
        <f t="shared" si="3"/>
        <v>32</v>
      </c>
      <c r="AI1">
        <f t="shared" si="3"/>
        <v>33</v>
      </c>
      <c r="AJ1">
        <f t="shared" si="3"/>
        <v>34</v>
      </c>
      <c r="AK1">
        <f t="shared" si="3"/>
        <v>35</v>
      </c>
      <c r="AL1">
        <f t="shared" si="3"/>
        <v>36</v>
      </c>
      <c r="AM1">
        <f t="shared" si="3"/>
        <v>37</v>
      </c>
      <c r="AN1">
        <f t="shared" si="3"/>
        <v>38</v>
      </c>
      <c r="AO1">
        <f t="shared" si="3"/>
        <v>39</v>
      </c>
      <c r="AP1">
        <f t="shared" si="3"/>
        <v>40</v>
      </c>
      <c r="AQ1">
        <f t="shared" si="3"/>
        <v>41</v>
      </c>
      <c r="AR1">
        <f t="shared" si="3"/>
        <v>42</v>
      </c>
      <c r="AS1">
        <f t="shared" si="3"/>
        <v>43</v>
      </c>
      <c r="AT1">
        <f t="shared" si="3"/>
        <v>44</v>
      </c>
      <c r="AU1">
        <f t="shared" si="3"/>
        <v>45</v>
      </c>
      <c r="AV1">
        <f t="shared" si="3"/>
        <v>46</v>
      </c>
      <c r="AW1">
        <f t="shared" si="3"/>
        <v>47</v>
      </c>
      <c r="AX1">
        <f t="shared" si="3"/>
        <v>48</v>
      </c>
      <c r="AY1">
        <f t="shared" si="3"/>
        <v>49</v>
      </c>
      <c r="AZ1">
        <f t="shared" si="3"/>
        <v>50</v>
      </c>
      <c r="BA1">
        <f t="shared" si="3"/>
        <v>51</v>
      </c>
      <c r="BB1">
        <f t="shared" si="3"/>
        <v>52</v>
      </c>
      <c r="BC1">
        <f t="shared" si="3"/>
        <v>53</v>
      </c>
      <c r="BD1">
        <f t="shared" si="3"/>
        <v>54</v>
      </c>
    </row>
    <row r="2" spans="1:56" ht="43.5">
      <c r="A2" s="46"/>
      <c r="B2" s="46"/>
      <c r="C2" s="46"/>
      <c r="D2" s="47" t="s">
        <v>69</v>
      </c>
      <c r="E2" s="47" t="s">
        <v>70</v>
      </c>
      <c r="F2" s="47" t="s">
        <v>71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56" ht="29.1">
      <c r="A3" s="46"/>
      <c r="B3" s="46"/>
      <c r="C3" s="46"/>
      <c r="D3" s="47" t="s">
        <v>72</v>
      </c>
      <c r="E3" s="47"/>
      <c r="F3" s="47"/>
      <c r="G3" s="47"/>
      <c r="H3" s="47"/>
      <c r="I3" s="47"/>
      <c r="J3" s="47"/>
      <c r="K3" s="47"/>
      <c r="L3" s="47" t="s">
        <v>73</v>
      </c>
      <c r="M3" s="47"/>
      <c r="N3" s="47"/>
      <c r="O3" s="47"/>
      <c r="P3" s="47"/>
      <c r="Q3" s="47"/>
      <c r="R3" s="47"/>
      <c r="S3" s="47"/>
      <c r="T3" s="47" t="s">
        <v>74</v>
      </c>
      <c r="U3" s="47" t="s">
        <v>75</v>
      </c>
    </row>
    <row r="4" spans="1:56" ht="57.95">
      <c r="A4" s="46"/>
      <c r="B4" s="46"/>
      <c r="C4" s="46"/>
      <c r="D4" s="47" t="s">
        <v>76</v>
      </c>
      <c r="E4" s="47" t="s">
        <v>77</v>
      </c>
      <c r="F4" s="47" t="s">
        <v>78</v>
      </c>
      <c r="G4" s="47" t="s">
        <v>78</v>
      </c>
      <c r="H4" s="47" t="s">
        <v>78</v>
      </c>
      <c r="I4" s="47" t="s">
        <v>78</v>
      </c>
      <c r="J4" s="47" t="s">
        <v>79</v>
      </c>
      <c r="K4" s="47" t="s">
        <v>80</v>
      </c>
      <c r="L4" s="47" t="s">
        <v>76</v>
      </c>
      <c r="M4" s="47" t="s">
        <v>77</v>
      </c>
      <c r="N4" s="47" t="s">
        <v>78</v>
      </c>
      <c r="O4" s="47" t="s">
        <v>78</v>
      </c>
      <c r="P4" s="47" t="s">
        <v>78</v>
      </c>
      <c r="Q4" s="47" t="s">
        <v>78</v>
      </c>
      <c r="R4" s="47" t="s">
        <v>79</v>
      </c>
      <c r="S4" s="47" t="s">
        <v>80</v>
      </c>
      <c r="T4" s="47"/>
      <c r="U4" s="47"/>
    </row>
    <row r="5" spans="1:56" ht="57.95">
      <c r="A5" s="48" t="s">
        <v>81</v>
      </c>
      <c r="B5" s="48" t="s">
        <v>82</v>
      </c>
      <c r="C5" s="48" t="s">
        <v>83</v>
      </c>
      <c r="D5" s="48" t="s">
        <v>84</v>
      </c>
      <c r="E5" s="48" t="s">
        <v>85</v>
      </c>
      <c r="F5" s="50" t="s">
        <v>86</v>
      </c>
      <c r="G5" s="48" t="s">
        <v>87</v>
      </c>
      <c r="H5" s="50" t="s">
        <v>88</v>
      </c>
      <c r="I5" s="50" t="s">
        <v>89</v>
      </c>
      <c r="J5" s="48" t="s">
        <v>90</v>
      </c>
      <c r="K5" s="48" t="s">
        <v>91</v>
      </c>
      <c r="L5" s="48" t="s">
        <v>84</v>
      </c>
      <c r="M5" s="48" t="s">
        <v>85</v>
      </c>
      <c r="N5" s="51" t="s">
        <v>86</v>
      </c>
      <c r="O5" s="48" t="s">
        <v>87</v>
      </c>
      <c r="P5" s="51" t="s">
        <v>88</v>
      </c>
      <c r="Q5" s="51" t="s">
        <v>89</v>
      </c>
      <c r="R5" s="48" t="s">
        <v>90</v>
      </c>
      <c r="S5" s="48" t="s">
        <v>91</v>
      </c>
      <c r="T5" s="48"/>
      <c r="U5" s="48"/>
    </row>
    <row r="6" spans="1:56" ht="14.45">
      <c r="A6" s="39" t="s">
        <v>92</v>
      </c>
      <c r="B6" s="40" t="s">
        <v>92</v>
      </c>
      <c r="C6" s="41" t="s">
        <v>93</v>
      </c>
      <c r="D6" s="42">
        <v>484</v>
      </c>
      <c r="E6" s="42">
        <v>5</v>
      </c>
      <c r="F6" s="42">
        <v>0</v>
      </c>
      <c r="G6" s="42">
        <v>2</v>
      </c>
      <c r="H6" s="42">
        <v>0</v>
      </c>
      <c r="I6" s="42">
        <v>0</v>
      </c>
      <c r="J6" s="42">
        <v>3760</v>
      </c>
      <c r="K6" s="42">
        <v>0</v>
      </c>
      <c r="L6" s="42">
        <v>496</v>
      </c>
      <c r="M6" s="42">
        <v>0</v>
      </c>
      <c r="N6" s="42">
        <v>0</v>
      </c>
      <c r="O6" s="42">
        <v>2</v>
      </c>
      <c r="P6" s="42">
        <v>0</v>
      </c>
      <c r="Q6" s="42">
        <v>0</v>
      </c>
      <c r="R6" s="42">
        <v>3792</v>
      </c>
      <c r="S6" s="42">
        <v>1</v>
      </c>
      <c r="T6" s="42">
        <v>4251</v>
      </c>
      <c r="U6" s="42">
        <v>4291</v>
      </c>
    </row>
    <row r="7" spans="1:56" ht="14.45">
      <c r="A7" s="43" t="s">
        <v>92</v>
      </c>
      <c r="B7" s="44" t="s">
        <v>92</v>
      </c>
      <c r="C7" t="s">
        <v>94</v>
      </c>
      <c r="D7" s="45">
        <v>419</v>
      </c>
      <c r="E7" s="42">
        <v>4</v>
      </c>
      <c r="F7" s="42">
        <v>0</v>
      </c>
      <c r="G7" s="45">
        <v>3</v>
      </c>
      <c r="H7" s="42">
        <v>0</v>
      </c>
      <c r="I7" s="42">
        <v>0</v>
      </c>
      <c r="J7" s="45">
        <v>3071</v>
      </c>
      <c r="K7" s="45">
        <v>0</v>
      </c>
      <c r="L7" s="45">
        <v>257</v>
      </c>
      <c r="M7" s="42">
        <v>4</v>
      </c>
      <c r="N7" s="42">
        <v>0</v>
      </c>
      <c r="O7" s="45">
        <v>2</v>
      </c>
      <c r="P7" s="42">
        <v>0</v>
      </c>
      <c r="Q7" s="42">
        <v>0</v>
      </c>
      <c r="R7" s="45">
        <v>3046</v>
      </c>
      <c r="S7" s="45">
        <v>0</v>
      </c>
      <c r="T7" s="45">
        <v>3497</v>
      </c>
      <c r="U7" s="45">
        <v>3309</v>
      </c>
    </row>
    <row r="8" spans="1:56" ht="14.45">
      <c r="A8" s="40" t="s">
        <v>95</v>
      </c>
      <c r="B8" s="40" t="s">
        <v>95</v>
      </c>
      <c r="C8" s="41" t="s">
        <v>96</v>
      </c>
      <c r="D8" s="42">
        <v>1456</v>
      </c>
      <c r="E8" s="42">
        <v>0</v>
      </c>
      <c r="F8" s="42">
        <v>0</v>
      </c>
      <c r="G8" s="42">
        <v>0</v>
      </c>
      <c r="H8" s="42">
        <v>1</v>
      </c>
      <c r="I8" s="42">
        <v>0</v>
      </c>
      <c r="J8" s="42">
        <v>7956</v>
      </c>
      <c r="K8" s="42">
        <v>0</v>
      </c>
      <c r="L8" s="42">
        <v>1385</v>
      </c>
      <c r="M8" s="42">
        <v>0</v>
      </c>
      <c r="N8" s="42">
        <v>0</v>
      </c>
      <c r="O8" s="42">
        <v>0</v>
      </c>
      <c r="P8" s="42">
        <v>1</v>
      </c>
      <c r="Q8" s="42">
        <v>0</v>
      </c>
      <c r="R8" s="42">
        <v>7827</v>
      </c>
      <c r="S8" s="42">
        <v>0</v>
      </c>
      <c r="T8" s="42">
        <v>9413</v>
      </c>
      <c r="U8" s="42">
        <v>9213</v>
      </c>
    </row>
    <row r="9" spans="1:56" ht="14.45">
      <c r="A9" s="43" t="s">
        <v>95</v>
      </c>
      <c r="B9" s="44" t="s">
        <v>97</v>
      </c>
      <c r="C9" t="s">
        <v>98</v>
      </c>
      <c r="D9" s="45">
        <v>24</v>
      </c>
      <c r="E9" s="42">
        <v>0</v>
      </c>
      <c r="F9" s="42">
        <v>0</v>
      </c>
      <c r="G9" s="45">
        <v>0</v>
      </c>
      <c r="H9" s="42">
        <v>0</v>
      </c>
      <c r="I9" s="42">
        <v>0</v>
      </c>
      <c r="J9" s="45">
        <v>995</v>
      </c>
      <c r="K9" s="45">
        <v>0</v>
      </c>
      <c r="L9" s="45">
        <v>13</v>
      </c>
      <c r="M9" s="42">
        <v>0</v>
      </c>
      <c r="N9" s="42">
        <v>0</v>
      </c>
      <c r="O9" s="45">
        <v>0</v>
      </c>
      <c r="P9" s="42">
        <v>0</v>
      </c>
      <c r="Q9" s="42">
        <v>0</v>
      </c>
      <c r="R9" s="45">
        <v>833</v>
      </c>
      <c r="S9" s="45">
        <v>0</v>
      </c>
      <c r="T9" s="45">
        <v>1019</v>
      </c>
      <c r="U9" s="45">
        <v>846</v>
      </c>
    </row>
    <row r="10" spans="1:56" ht="14.45">
      <c r="A10" s="39" t="s">
        <v>99</v>
      </c>
      <c r="B10" s="40" t="s">
        <v>100</v>
      </c>
      <c r="C10" s="41" t="s">
        <v>101</v>
      </c>
      <c r="D10" s="42">
        <v>233</v>
      </c>
      <c r="E10" s="42">
        <v>2</v>
      </c>
      <c r="F10" s="42">
        <v>0</v>
      </c>
      <c r="G10" s="42">
        <v>0</v>
      </c>
      <c r="H10" s="42">
        <v>0</v>
      </c>
      <c r="I10" s="42">
        <v>0</v>
      </c>
      <c r="J10" s="42">
        <v>2250</v>
      </c>
      <c r="K10" s="42">
        <v>0</v>
      </c>
      <c r="L10" s="42">
        <v>805</v>
      </c>
      <c r="M10" s="42">
        <v>8</v>
      </c>
      <c r="N10" s="42">
        <v>1</v>
      </c>
      <c r="O10" s="42">
        <v>0</v>
      </c>
      <c r="P10" s="42">
        <v>0</v>
      </c>
      <c r="Q10" s="42">
        <v>0</v>
      </c>
      <c r="R10" s="42">
        <v>2657</v>
      </c>
      <c r="S10" s="42">
        <v>0</v>
      </c>
      <c r="T10" s="42">
        <v>2485</v>
      </c>
      <c r="U10" s="42">
        <v>3471</v>
      </c>
    </row>
    <row r="11" spans="1:56" ht="14.45">
      <c r="A11" s="44" t="s">
        <v>99</v>
      </c>
      <c r="B11" s="44" t="s">
        <v>102</v>
      </c>
      <c r="C11" t="s">
        <v>103</v>
      </c>
      <c r="D11" s="45">
        <v>52</v>
      </c>
      <c r="E11" s="42">
        <v>0</v>
      </c>
      <c r="F11" s="42">
        <v>0</v>
      </c>
      <c r="G11" s="45">
        <v>0</v>
      </c>
      <c r="H11" s="42">
        <v>0</v>
      </c>
      <c r="I11" s="42">
        <v>0</v>
      </c>
      <c r="J11" s="45">
        <v>686</v>
      </c>
      <c r="K11" s="45">
        <v>0</v>
      </c>
      <c r="L11" s="45">
        <v>49</v>
      </c>
      <c r="M11" s="42">
        <v>0</v>
      </c>
      <c r="N11" s="42">
        <v>0</v>
      </c>
      <c r="O11" s="45">
        <v>0</v>
      </c>
      <c r="P11" s="42">
        <v>0</v>
      </c>
      <c r="Q11" s="42">
        <v>0</v>
      </c>
      <c r="R11" s="45">
        <v>688</v>
      </c>
      <c r="S11" s="45">
        <v>0</v>
      </c>
      <c r="T11" s="45">
        <v>738</v>
      </c>
      <c r="U11" s="45">
        <v>737</v>
      </c>
    </row>
    <row r="12" spans="1:56" ht="14.45">
      <c r="A12" s="40" t="s">
        <v>104</v>
      </c>
      <c r="B12" s="40" t="s">
        <v>105</v>
      </c>
      <c r="C12" s="41" t="s">
        <v>106</v>
      </c>
      <c r="D12" s="42">
        <v>138</v>
      </c>
      <c r="E12" s="42">
        <v>3</v>
      </c>
      <c r="F12" s="42">
        <v>0</v>
      </c>
      <c r="G12" s="42">
        <v>0</v>
      </c>
      <c r="H12" s="42">
        <v>0</v>
      </c>
      <c r="I12" s="42">
        <v>0</v>
      </c>
      <c r="J12" s="42">
        <v>734</v>
      </c>
      <c r="K12" s="42">
        <v>0</v>
      </c>
      <c r="L12" s="42">
        <v>37</v>
      </c>
      <c r="M12" s="42">
        <v>2</v>
      </c>
      <c r="N12" s="42">
        <v>0</v>
      </c>
      <c r="O12" s="42">
        <v>0</v>
      </c>
      <c r="P12" s="42">
        <v>0</v>
      </c>
      <c r="Q12" s="42">
        <v>0</v>
      </c>
      <c r="R12" s="42">
        <v>466</v>
      </c>
      <c r="S12" s="42">
        <v>0</v>
      </c>
      <c r="T12" s="42">
        <v>875</v>
      </c>
      <c r="U12" s="42">
        <v>505</v>
      </c>
    </row>
    <row r="13" spans="1:56" ht="14.45">
      <c r="A13" s="44" t="s">
        <v>107</v>
      </c>
      <c r="B13" s="44" t="s">
        <v>108</v>
      </c>
      <c r="C13" t="s">
        <v>109</v>
      </c>
      <c r="D13" s="45">
        <v>287</v>
      </c>
      <c r="E13" s="42">
        <v>0</v>
      </c>
      <c r="F13" s="42">
        <v>0</v>
      </c>
      <c r="G13" s="45">
        <v>0</v>
      </c>
      <c r="H13" s="42">
        <v>0</v>
      </c>
      <c r="I13" s="42">
        <v>1</v>
      </c>
      <c r="J13" s="45">
        <v>947</v>
      </c>
      <c r="K13" s="45">
        <v>0</v>
      </c>
      <c r="L13" s="45">
        <v>223</v>
      </c>
      <c r="M13" s="42">
        <v>0</v>
      </c>
      <c r="N13" s="42">
        <v>0</v>
      </c>
      <c r="O13" s="45">
        <v>0</v>
      </c>
      <c r="P13" s="42">
        <v>0</v>
      </c>
      <c r="Q13" s="42">
        <v>1</v>
      </c>
      <c r="R13" s="45">
        <v>947</v>
      </c>
      <c r="S13" s="45">
        <v>0</v>
      </c>
      <c r="T13" s="45">
        <v>1235</v>
      </c>
      <c r="U13" s="45">
        <v>1171</v>
      </c>
    </row>
    <row r="14" spans="1:56" ht="14.45">
      <c r="A14" s="40" t="s">
        <v>107</v>
      </c>
      <c r="B14" s="40" t="s">
        <v>110</v>
      </c>
      <c r="C14" s="41" t="s">
        <v>111</v>
      </c>
      <c r="D14" s="42">
        <v>360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1199</v>
      </c>
      <c r="K14" s="42">
        <v>0</v>
      </c>
      <c r="L14" s="42">
        <v>353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1197</v>
      </c>
      <c r="S14" s="42">
        <v>0</v>
      </c>
      <c r="T14" s="42">
        <v>1559</v>
      </c>
      <c r="U14" s="42">
        <v>1550</v>
      </c>
    </row>
    <row r="15" spans="1:56" ht="14.45">
      <c r="A15" s="43" t="s">
        <v>107</v>
      </c>
      <c r="B15" s="44" t="s">
        <v>112</v>
      </c>
      <c r="C15" t="s">
        <v>113</v>
      </c>
      <c r="D15" s="45">
        <v>33</v>
      </c>
      <c r="E15" s="42">
        <v>0</v>
      </c>
      <c r="F15" s="42">
        <v>0</v>
      </c>
      <c r="G15" s="45">
        <v>0</v>
      </c>
      <c r="H15" s="42">
        <v>0</v>
      </c>
      <c r="I15" s="42">
        <v>0</v>
      </c>
      <c r="J15" s="45">
        <v>221</v>
      </c>
      <c r="K15" s="45">
        <v>0</v>
      </c>
      <c r="L15" s="45">
        <v>37</v>
      </c>
      <c r="M15" s="42">
        <v>0</v>
      </c>
      <c r="N15" s="42">
        <v>0</v>
      </c>
      <c r="O15" s="45">
        <v>0</v>
      </c>
      <c r="P15" s="42">
        <v>0</v>
      </c>
      <c r="Q15" s="42">
        <v>0</v>
      </c>
      <c r="R15" s="45">
        <v>222</v>
      </c>
      <c r="S15" s="45">
        <v>0</v>
      </c>
      <c r="T15" s="45">
        <v>254</v>
      </c>
      <c r="U15" s="45">
        <v>259</v>
      </c>
    </row>
    <row r="16" spans="1:56" ht="14.45">
      <c r="A16" s="40" t="s">
        <v>114</v>
      </c>
      <c r="B16" s="40" t="s">
        <v>115</v>
      </c>
      <c r="C16" s="41" t="s">
        <v>116</v>
      </c>
      <c r="D16" s="42">
        <v>13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165</v>
      </c>
      <c r="K16" s="42">
        <v>0</v>
      </c>
      <c r="L16" s="42">
        <v>9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161</v>
      </c>
      <c r="S16" s="42">
        <v>0</v>
      </c>
      <c r="T16" s="42">
        <v>178</v>
      </c>
      <c r="U16" s="42">
        <v>170</v>
      </c>
    </row>
    <row r="17" spans="1:21" ht="14.45">
      <c r="A17" s="44" t="s">
        <v>114</v>
      </c>
      <c r="B17" s="44" t="s">
        <v>117</v>
      </c>
      <c r="C17" t="s">
        <v>118</v>
      </c>
      <c r="D17" s="45">
        <v>1</v>
      </c>
      <c r="E17" s="42">
        <v>0</v>
      </c>
      <c r="F17" s="42">
        <v>0</v>
      </c>
      <c r="G17" s="45">
        <v>0</v>
      </c>
      <c r="H17" s="42">
        <v>0</v>
      </c>
      <c r="I17" s="42">
        <v>0</v>
      </c>
      <c r="J17" s="45">
        <v>72</v>
      </c>
      <c r="K17" s="45">
        <v>0</v>
      </c>
      <c r="L17" s="45">
        <v>1</v>
      </c>
      <c r="M17" s="42">
        <v>0</v>
      </c>
      <c r="N17" s="42">
        <v>0</v>
      </c>
      <c r="O17" s="45">
        <v>0</v>
      </c>
      <c r="P17" s="42">
        <v>0</v>
      </c>
      <c r="Q17" s="42">
        <v>0</v>
      </c>
      <c r="R17" s="45">
        <v>86</v>
      </c>
      <c r="S17" s="45">
        <v>0</v>
      </c>
      <c r="T17" s="45">
        <v>73</v>
      </c>
      <c r="U17" s="45">
        <v>87</v>
      </c>
    </row>
    <row r="18" spans="1:21" ht="14.45">
      <c r="A18" s="40" t="s">
        <v>114</v>
      </c>
      <c r="B18" s="40" t="s">
        <v>119</v>
      </c>
      <c r="C18" s="41" t="s">
        <v>120</v>
      </c>
      <c r="D18" s="42">
        <v>22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492</v>
      </c>
      <c r="K18" s="42">
        <v>0</v>
      </c>
      <c r="L18" s="42">
        <v>13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476</v>
      </c>
      <c r="S18" s="42">
        <v>0</v>
      </c>
      <c r="T18" s="42">
        <v>514</v>
      </c>
      <c r="U18" s="42">
        <v>489</v>
      </c>
    </row>
    <row r="19" spans="1:21" ht="14.45">
      <c r="A19" s="43" t="s">
        <v>114</v>
      </c>
      <c r="B19" s="44" t="s">
        <v>121</v>
      </c>
      <c r="C19" t="s">
        <v>122</v>
      </c>
      <c r="D19" s="45">
        <v>6</v>
      </c>
      <c r="E19" s="42">
        <v>0</v>
      </c>
      <c r="F19" s="42">
        <v>0</v>
      </c>
      <c r="G19" s="45">
        <v>1</v>
      </c>
      <c r="H19" s="42">
        <v>0</v>
      </c>
      <c r="I19" s="42">
        <v>0</v>
      </c>
      <c r="J19" s="45">
        <v>179</v>
      </c>
      <c r="K19" s="45">
        <v>0</v>
      </c>
      <c r="L19" s="45">
        <v>8</v>
      </c>
      <c r="M19" s="42">
        <v>0</v>
      </c>
      <c r="N19" s="42">
        <v>0</v>
      </c>
      <c r="O19" s="45">
        <v>0</v>
      </c>
      <c r="P19" s="42">
        <v>0</v>
      </c>
      <c r="Q19" s="42">
        <v>0</v>
      </c>
      <c r="R19" s="45">
        <v>181</v>
      </c>
      <c r="S19" s="45">
        <v>0</v>
      </c>
      <c r="T19" s="45">
        <v>186</v>
      </c>
      <c r="U19" s="45">
        <v>189</v>
      </c>
    </row>
    <row r="20" spans="1:21" ht="14.45">
      <c r="A20" s="40" t="s">
        <v>123</v>
      </c>
      <c r="B20" s="40" t="s">
        <v>124</v>
      </c>
      <c r="C20" s="41" t="s">
        <v>125</v>
      </c>
      <c r="D20" s="42">
        <v>161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1238</v>
      </c>
      <c r="K20" s="42">
        <v>0</v>
      </c>
      <c r="L20" s="42">
        <v>72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1047</v>
      </c>
      <c r="S20" s="42">
        <v>0</v>
      </c>
      <c r="T20" s="42">
        <v>1399</v>
      </c>
      <c r="U20" s="42">
        <v>1119</v>
      </c>
    </row>
    <row r="21" spans="1:21" ht="14.45">
      <c r="A21" s="44" t="s">
        <v>123</v>
      </c>
      <c r="B21" s="44" t="s">
        <v>126</v>
      </c>
      <c r="C21" t="s">
        <v>127</v>
      </c>
      <c r="D21" s="45">
        <v>0</v>
      </c>
      <c r="E21" s="42">
        <v>0</v>
      </c>
      <c r="F21" s="42">
        <v>0</v>
      </c>
      <c r="G21" s="45">
        <v>0</v>
      </c>
      <c r="H21" s="42">
        <v>0</v>
      </c>
      <c r="I21" s="42">
        <v>0</v>
      </c>
      <c r="J21" s="45">
        <v>0</v>
      </c>
      <c r="K21" s="45">
        <v>0</v>
      </c>
      <c r="L21" s="45">
        <v>1</v>
      </c>
      <c r="M21" s="42">
        <v>0</v>
      </c>
      <c r="N21" s="42">
        <v>0</v>
      </c>
      <c r="O21" s="45">
        <v>0</v>
      </c>
      <c r="P21" s="42">
        <v>0</v>
      </c>
      <c r="Q21" s="42">
        <v>0</v>
      </c>
      <c r="R21" s="45">
        <v>0</v>
      </c>
      <c r="S21" s="45">
        <v>0</v>
      </c>
      <c r="T21" s="45">
        <v>0</v>
      </c>
      <c r="U21" s="45">
        <v>1</v>
      </c>
    </row>
    <row r="22" spans="1:21" ht="14.45">
      <c r="A22" s="40" t="s">
        <v>123</v>
      </c>
      <c r="B22" s="40" t="s">
        <v>128</v>
      </c>
      <c r="C22" s="41" t="s">
        <v>129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2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2</v>
      </c>
    </row>
    <row r="23" spans="1:21" ht="14.45">
      <c r="A23" s="43" t="s">
        <v>123</v>
      </c>
      <c r="B23" s="44" t="s">
        <v>130</v>
      </c>
      <c r="C23" t="s">
        <v>131</v>
      </c>
      <c r="D23" s="45">
        <v>18</v>
      </c>
      <c r="E23" s="42">
        <v>0</v>
      </c>
      <c r="F23" s="42">
        <v>0</v>
      </c>
      <c r="G23" s="45">
        <v>0</v>
      </c>
      <c r="H23" s="42">
        <v>0</v>
      </c>
      <c r="I23" s="42">
        <v>0</v>
      </c>
      <c r="J23" s="45">
        <v>112</v>
      </c>
      <c r="K23" s="45">
        <v>0</v>
      </c>
      <c r="L23" s="45">
        <v>7</v>
      </c>
      <c r="M23" s="42">
        <v>0</v>
      </c>
      <c r="N23" s="42">
        <v>0</v>
      </c>
      <c r="O23" s="45">
        <v>0</v>
      </c>
      <c r="P23" s="42">
        <v>0</v>
      </c>
      <c r="Q23" s="42">
        <v>0</v>
      </c>
      <c r="R23" s="45">
        <v>112</v>
      </c>
      <c r="S23" s="45">
        <v>0</v>
      </c>
      <c r="T23" s="45">
        <v>130</v>
      </c>
      <c r="U23" s="45">
        <v>119</v>
      </c>
    </row>
    <row r="24" spans="1:21" ht="14.45">
      <c r="A24" s="40" t="s">
        <v>123</v>
      </c>
      <c r="B24" s="40" t="s">
        <v>132</v>
      </c>
      <c r="C24" s="41" t="s">
        <v>133</v>
      </c>
      <c r="D24" s="42">
        <v>6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83</v>
      </c>
      <c r="K24" s="42">
        <v>0</v>
      </c>
      <c r="L24" s="42">
        <v>7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75</v>
      </c>
      <c r="S24" s="42">
        <v>0</v>
      </c>
      <c r="T24" s="42">
        <v>89</v>
      </c>
      <c r="U24" s="42">
        <v>82</v>
      </c>
    </row>
    <row r="25" spans="1:21" ht="14.45">
      <c r="A25" s="44" t="s">
        <v>134</v>
      </c>
      <c r="B25" s="44" t="s">
        <v>135</v>
      </c>
      <c r="C25" t="s">
        <v>136</v>
      </c>
      <c r="D25" s="45">
        <v>0</v>
      </c>
      <c r="E25" s="42">
        <v>0</v>
      </c>
      <c r="F25" s="42">
        <v>0</v>
      </c>
      <c r="G25" s="45">
        <v>0</v>
      </c>
      <c r="H25" s="42">
        <v>0</v>
      </c>
      <c r="I25" s="42">
        <v>0</v>
      </c>
      <c r="J25" s="45">
        <v>0</v>
      </c>
      <c r="K25" s="45">
        <v>0</v>
      </c>
      <c r="L25" s="45">
        <v>4</v>
      </c>
      <c r="M25" s="42">
        <v>0</v>
      </c>
      <c r="N25" s="42">
        <v>0</v>
      </c>
      <c r="O25" s="45">
        <v>0</v>
      </c>
      <c r="P25" s="42">
        <v>0</v>
      </c>
      <c r="Q25" s="42">
        <v>0</v>
      </c>
      <c r="R25" s="45">
        <v>3</v>
      </c>
      <c r="S25" s="45">
        <v>0</v>
      </c>
      <c r="T25" s="45">
        <v>0</v>
      </c>
      <c r="U25" s="45">
        <v>7</v>
      </c>
    </row>
    <row r="26" spans="1:21" ht="14.45">
      <c r="A26" s="40" t="s">
        <v>134</v>
      </c>
      <c r="B26" s="40" t="s">
        <v>137</v>
      </c>
      <c r="C26" s="41" t="s">
        <v>138</v>
      </c>
      <c r="D26" s="42">
        <v>8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203</v>
      </c>
      <c r="K26" s="42">
        <v>0</v>
      </c>
      <c r="L26" s="42">
        <v>6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201</v>
      </c>
      <c r="S26" s="42">
        <v>0</v>
      </c>
      <c r="T26" s="42">
        <v>211</v>
      </c>
      <c r="U26" s="42">
        <v>207</v>
      </c>
    </row>
    <row r="27" spans="1:21" ht="14.45">
      <c r="A27" s="44" t="s">
        <v>134</v>
      </c>
      <c r="B27" s="44" t="s">
        <v>139</v>
      </c>
      <c r="C27" t="s">
        <v>140</v>
      </c>
      <c r="D27" s="45">
        <v>6</v>
      </c>
      <c r="E27" s="42">
        <v>0</v>
      </c>
      <c r="F27" s="42">
        <v>0</v>
      </c>
      <c r="G27" s="45">
        <v>0</v>
      </c>
      <c r="H27" s="42">
        <v>0</v>
      </c>
      <c r="I27" s="42">
        <v>0</v>
      </c>
      <c r="J27" s="45">
        <v>238</v>
      </c>
      <c r="K27" s="45">
        <v>0</v>
      </c>
      <c r="L27" s="45">
        <v>8</v>
      </c>
      <c r="M27" s="42">
        <v>0</v>
      </c>
      <c r="N27" s="42">
        <v>0</v>
      </c>
      <c r="O27" s="45">
        <v>0</v>
      </c>
      <c r="P27" s="42">
        <v>0</v>
      </c>
      <c r="Q27" s="42">
        <v>0</v>
      </c>
      <c r="R27" s="45">
        <v>239</v>
      </c>
      <c r="S27" s="45">
        <v>0</v>
      </c>
      <c r="T27" s="45">
        <v>244</v>
      </c>
      <c r="U27" s="45">
        <v>247</v>
      </c>
    </row>
    <row r="28" spans="1:21" ht="14.45">
      <c r="A28" s="39" t="s">
        <v>141</v>
      </c>
      <c r="B28" s="40" t="s">
        <v>142</v>
      </c>
      <c r="C28" s="41" t="s">
        <v>143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2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2</v>
      </c>
    </row>
    <row r="29" spans="1:21">
      <c r="A29" t="s">
        <v>141</v>
      </c>
      <c r="B29" t="s">
        <v>144</v>
      </c>
      <c r="C29" t="s">
        <v>145</v>
      </c>
      <c r="D29">
        <v>9</v>
      </c>
      <c r="E29">
        <v>0</v>
      </c>
      <c r="F29">
        <v>0</v>
      </c>
      <c r="G29">
        <v>0</v>
      </c>
      <c r="H29">
        <v>0</v>
      </c>
      <c r="I29">
        <v>0</v>
      </c>
      <c r="J29">
        <v>40</v>
      </c>
      <c r="K29">
        <v>0</v>
      </c>
      <c r="L29">
        <v>3</v>
      </c>
      <c r="M29">
        <v>0</v>
      </c>
      <c r="N29">
        <v>0</v>
      </c>
      <c r="O29">
        <v>0</v>
      </c>
      <c r="P29">
        <v>0</v>
      </c>
      <c r="Q29">
        <v>0</v>
      </c>
      <c r="R29">
        <v>40</v>
      </c>
      <c r="S29">
        <v>0</v>
      </c>
      <c r="T29">
        <v>49</v>
      </c>
      <c r="U29">
        <v>43</v>
      </c>
    </row>
    <row r="30" spans="1:21">
      <c r="A30" t="s">
        <v>146</v>
      </c>
      <c r="B30" t="s">
        <v>147</v>
      </c>
      <c r="C30" t="s">
        <v>148</v>
      </c>
      <c r="D30">
        <v>26</v>
      </c>
      <c r="E30">
        <v>0</v>
      </c>
      <c r="F30">
        <v>0</v>
      </c>
      <c r="G30">
        <v>0</v>
      </c>
      <c r="H30">
        <v>2</v>
      </c>
      <c r="I30">
        <v>0</v>
      </c>
      <c r="J30">
        <v>448</v>
      </c>
      <c r="K30">
        <v>0</v>
      </c>
      <c r="L30">
        <v>22</v>
      </c>
      <c r="M30">
        <v>0</v>
      </c>
      <c r="N30">
        <v>0</v>
      </c>
      <c r="O30">
        <v>0</v>
      </c>
      <c r="P30">
        <v>1</v>
      </c>
      <c r="Q30">
        <v>0</v>
      </c>
      <c r="R30">
        <v>448</v>
      </c>
      <c r="S30">
        <v>0</v>
      </c>
      <c r="T30">
        <v>476</v>
      </c>
      <c r="U30">
        <v>471</v>
      </c>
    </row>
    <row r="31" spans="1:21">
      <c r="A31" t="s">
        <v>146</v>
      </c>
      <c r="B31" t="s">
        <v>149</v>
      </c>
      <c r="C31" t="s">
        <v>150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3</v>
      </c>
      <c r="S31">
        <v>0</v>
      </c>
      <c r="T31">
        <v>0</v>
      </c>
      <c r="U31">
        <v>3</v>
      </c>
    </row>
    <row r="32" spans="1:21">
      <c r="A32" t="s">
        <v>146</v>
      </c>
      <c r="B32" t="s">
        <v>151</v>
      </c>
      <c r="C32" t="s">
        <v>152</v>
      </c>
      <c r="D32">
        <v>4</v>
      </c>
      <c r="E32">
        <v>0</v>
      </c>
      <c r="F32">
        <v>0</v>
      </c>
      <c r="G32">
        <v>0</v>
      </c>
      <c r="H32">
        <v>0</v>
      </c>
      <c r="I32">
        <v>0</v>
      </c>
      <c r="J32">
        <v>103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107</v>
      </c>
      <c r="S32">
        <v>0</v>
      </c>
      <c r="T32">
        <v>107</v>
      </c>
      <c r="U32">
        <v>108</v>
      </c>
    </row>
    <row r="33" spans="1:21">
      <c r="A33" t="s">
        <v>153</v>
      </c>
      <c r="B33" t="s">
        <v>154</v>
      </c>
      <c r="C33" t="s">
        <v>155</v>
      </c>
      <c r="D33">
        <v>73</v>
      </c>
      <c r="E33">
        <v>0</v>
      </c>
      <c r="F33">
        <v>0</v>
      </c>
      <c r="G33">
        <v>0</v>
      </c>
      <c r="H33">
        <v>0</v>
      </c>
      <c r="I33">
        <v>0</v>
      </c>
      <c r="J33">
        <v>1006</v>
      </c>
      <c r="K33">
        <v>0</v>
      </c>
      <c r="L33">
        <v>56</v>
      </c>
      <c r="M33">
        <v>0</v>
      </c>
      <c r="N33">
        <v>0</v>
      </c>
      <c r="O33">
        <v>0</v>
      </c>
      <c r="P33">
        <v>0</v>
      </c>
      <c r="Q33">
        <v>0</v>
      </c>
      <c r="R33">
        <v>991</v>
      </c>
      <c r="S33">
        <v>0</v>
      </c>
      <c r="T33">
        <v>1079</v>
      </c>
      <c r="U33">
        <v>1047</v>
      </c>
    </row>
    <row r="34" spans="1:21">
      <c r="A34" t="s">
        <v>156</v>
      </c>
      <c r="D34">
        <v>3839</v>
      </c>
      <c r="E34">
        <v>14</v>
      </c>
      <c r="F34">
        <v>0</v>
      </c>
      <c r="G34">
        <v>6</v>
      </c>
      <c r="H34">
        <v>3</v>
      </c>
      <c r="I34">
        <v>1</v>
      </c>
      <c r="J34">
        <v>26198</v>
      </c>
      <c r="K34">
        <v>0</v>
      </c>
      <c r="L34">
        <v>3877</v>
      </c>
      <c r="M34">
        <v>14</v>
      </c>
      <c r="N34">
        <v>1</v>
      </c>
      <c r="O34">
        <v>4</v>
      </c>
      <c r="P34">
        <v>2</v>
      </c>
      <c r="Q34">
        <v>1</v>
      </c>
      <c r="R34">
        <v>25845</v>
      </c>
      <c r="S34">
        <v>1</v>
      </c>
      <c r="T34">
        <v>30061</v>
      </c>
      <c r="U34">
        <v>29745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3B23971-5F92-41F0-BE9D-249B2A9B12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Poder Justicia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2001-06-01T15:35:51Z</dcterms:created>
  <dcterms:modified xsi:type="dcterms:W3CDTF">2022-01-27T12:35:06Z</dcterms:modified>
  <cp:category/>
  <cp:contentStatus/>
</cp:coreProperties>
</file>